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otmaen Store\Desktop\New folder\دستورالعمل ممیزی - در حال انتظار ابلاغ در سال 99\پیوست\"/>
    </mc:Choice>
  </mc:AlternateContent>
  <bookViews>
    <workbookView xWindow="0" yWindow="0" windowWidth="20490" windowHeight="7650" tabRatio="881" activeTab="1"/>
  </bookViews>
  <sheets>
    <sheet name="MAX" sheetId="14" r:id="rId1"/>
    <sheet name="Bahram Petrochimical" sheetId="20" r:id="rId2"/>
    <sheet name="Analyze" sheetId="16" r:id="rId3"/>
  </sheets>
  <definedNames>
    <definedName name="_xlnm._FilterDatabase" localSheetId="1" hidden="1">'Bahram Petrochimical'!$A$4:$G$587</definedName>
    <definedName name="_xlnm._FilterDatabase" localSheetId="0" hidden="1">MAX!$A$1:$A$584</definedName>
  </definedNames>
  <calcPr calcId="162913"/>
</workbook>
</file>

<file path=xl/calcChain.xml><?xml version="1.0" encoding="utf-8"?>
<calcChain xmlns="http://schemas.openxmlformats.org/spreadsheetml/2006/main">
  <c r="F482" i="14" l="1"/>
  <c r="F67" i="14" l="1"/>
  <c r="E24" i="20" l="1"/>
  <c r="D374" i="20"/>
  <c r="E587" i="20"/>
  <c r="E342" i="20" l="1"/>
  <c r="E7" i="20"/>
  <c r="D70" i="20"/>
  <c r="C70" i="20"/>
  <c r="E79" i="20"/>
  <c r="E67" i="14"/>
  <c r="D67" i="14"/>
  <c r="F76" i="14"/>
  <c r="E186" i="20"/>
  <c r="D172" i="20" l="1"/>
  <c r="C172" i="20"/>
  <c r="D169" i="14"/>
  <c r="E169" i="14"/>
  <c r="F183" i="14"/>
  <c r="C585" i="20" l="1"/>
  <c r="M13" i="16" s="1"/>
  <c r="C571" i="20"/>
  <c r="C554" i="20"/>
  <c r="C541" i="20"/>
  <c r="C538" i="20"/>
  <c r="C525" i="20"/>
  <c r="C522" i="20"/>
  <c r="C517" i="20"/>
  <c r="C509" i="20"/>
  <c r="C498" i="20"/>
  <c r="C491" i="20"/>
  <c r="C487" i="20"/>
  <c r="C476" i="20"/>
  <c r="C472" i="20"/>
  <c r="C459" i="20"/>
  <c r="C456" i="20"/>
  <c r="C453" i="20"/>
  <c r="C445" i="20"/>
  <c r="C439" i="20"/>
  <c r="C428" i="20"/>
  <c r="C423" i="20"/>
  <c r="C412" i="20"/>
  <c r="C401" i="20"/>
  <c r="C397" i="20"/>
  <c r="C393" i="20"/>
  <c r="C391" i="20"/>
  <c r="C376" i="20"/>
  <c r="C374" i="20"/>
  <c r="C366" i="20"/>
  <c r="C336" i="20"/>
  <c r="C331" i="20"/>
  <c r="C315" i="20"/>
  <c r="C304" i="20"/>
  <c r="C297" i="20"/>
  <c r="C294" i="20"/>
  <c r="C290" i="20"/>
  <c r="C286" i="20"/>
  <c r="C284" i="20"/>
  <c r="C279" i="20"/>
  <c r="C270" i="20"/>
  <c r="C265" i="20"/>
  <c r="C251" i="20"/>
  <c r="C237" i="20"/>
  <c r="C232" i="20"/>
  <c r="C225" i="20"/>
  <c r="C218" i="20"/>
  <c r="C209" i="20"/>
  <c r="C196" i="20"/>
  <c r="C187" i="20"/>
  <c r="C169" i="20"/>
  <c r="C162" i="20"/>
  <c r="C144" i="20"/>
  <c r="C139" i="20"/>
  <c r="C133" i="20"/>
  <c r="C118" i="20"/>
  <c r="C106" i="20"/>
  <c r="C96" i="20"/>
  <c r="C80" i="20"/>
  <c r="C59" i="20"/>
  <c r="C51" i="20"/>
  <c r="C45" i="20"/>
  <c r="C39" i="20"/>
  <c r="M12" i="16" l="1"/>
  <c r="C570" i="20"/>
  <c r="M5" i="16"/>
  <c r="M6" i="16"/>
  <c r="M9" i="16"/>
  <c r="M10" i="16"/>
  <c r="M8" i="16"/>
  <c r="M11" i="16"/>
  <c r="M4" i="16"/>
  <c r="M2" i="16"/>
  <c r="M3" i="16"/>
  <c r="M7" i="16"/>
  <c r="C105" i="20"/>
  <c r="C303" i="20"/>
  <c r="C458" i="20"/>
  <c r="C490" i="20"/>
  <c r="C269" i="20"/>
  <c r="C236" i="20"/>
  <c r="C438" i="20"/>
  <c r="C537" i="20"/>
  <c r="C171" i="20"/>
  <c r="C390" i="20"/>
  <c r="F584" i="14" l="1"/>
  <c r="F583" i="14"/>
  <c r="E582" i="14"/>
  <c r="D582" i="14"/>
  <c r="F581" i="14"/>
  <c r="F580" i="14"/>
  <c r="F579" i="14"/>
  <c r="F578" i="14"/>
  <c r="F577" i="14"/>
  <c r="F576" i="14"/>
  <c r="F575" i="14"/>
  <c r="F574" i="14"/>
  <c r="F573" i="14"/>
  <c r="F572" i="14"/>
  <c r="F571" i="14"/>
  <c r="F570" i="14"/>
  <c r="F569" i="14"/>
  <c r="E568" i="14"/>
  <c r="D568" i="14"/>
  <c r="F566" i="14"/>
  <c r="F565" i="14"/>
  <c r="F564" i="14"/>
  <c r="F563" i="14"/>
  <c r="F562" i="14"/>
  <c r="F561" i="14"/>
  <c r="F560" i="14"/>
  <c r="F559" i="14"/>
  <c r="F558" i="14"/>
  <c r="F557" i="14"/>
  <c r="F556" i="14"/>
  <c r="F555" i="14"/>
  <c r="F554" i="14"/>
  <c r="F553" i="14"/>
  <c r="F552" i="14"/>
  <c r="E551" i="14"/>
  <c r="D551" i="14"/>
  <c r="F550" i="14"/>
  <c r="F549" i="14"/>
  <c r="F548" i="14"/>
  <c r="F547" i="14"/>
  <c r="F546" i="14"/>
  <c r="F545" i="14"/>
  <c r="F544" i="14"/>
  <c r="F543" i="14"/>
  <c r="F542" i="14"/>
  <c r="F541" i="14"/>
  <c r="F540" i="14"/>
  <c r="F539" i="14"/>
  <c r="E538" i="14"/>
  <c r="D538" i="14"/>
  <c r="F537" i="14"/>
  <c r="F536" i="14"/>
  <c r="E535" i="14"/>
  <c r="D535" i="14"/>
  <c r="F533" i="14"/>
  <c r="F532" i="14"/>
  <c r="F531" i="14"/>
  <c r="F530" i="14"/>
  <c r="F529" i="14"/>
  <c r="F528" i="14"/>
  <c r="F527" i="14"/>
  <c r="F526" i="14"/>
  <c r="F525" i="14"/>
  <c r="F524" i="14"/>
  <c r="F523" i="14"/>
  <c r="E522" i="14"/>
  <c r="D522" i="14"/>
  <c r="F521" i="14"/>
  <c r="F520" i="14"/>
  <c r="E519" i="14"/>
  <c r="D519" i="14"/>
  <c r="F518" i="14"/>
  <c r="F517" i="14"/>
  <c r="F516" i="14"/>
  <c r="F515" i="14"/>
  <c r="E514" i="14"/>
  <c r="D514" i="14"/>
  <c r="F513" i="14"/>
  <c r="F512" i="14"/>
  <c r="F511" i="14"/>
  <c r="F510" i="14"/>
  <c r="F509" i="14"/>
  <c r="F508" i="14"/>
  <c r="F507" i="14"/>
  <c r="E506" i="14"/>
  <c r="D506" i="14"/>
  <c r="F505" i="14"/>
  <c r="F504" i="14"/>
  <c r="F503" i="14"/>
  <c r="F502" i="14"/>
  <c r="F501" i="14"/>
  <c r="F500" i="14"/>
  <c r="F499" i="14"/>
  <c r="F498" i="14"/>
  <c r="F497" i="14"/>
  <c r="F496" i="14"/>
  <c r="E495" i="14"/>
  <c r="D495" i="14"/>
  <c r="F494" i="14"/>
  <c r="F493" i="14"/>
  <c r="F492" i="14"/>
  <c r="F491" i="14"/>
  <c r="F490" i="14"/>
  <c r="F489" i="14"/>
  <c r="E488" i="14"/>
  <c r="D488" i="14"/>
  <c r="F486" i="14"/>
  <c r="F485" i="14"/>
  <c r="E484" i="14"/>
  <c r="D484" i="14"/>
  <c r="F483" i="14"/>
  <c r="F481" i="14"/>
  <c r="F480" i="14"/>
  <c r="F479" i="14"/>
  <c r="F478" i="14"/>
  <c r="F477" i="14"/>
  <c r="F476" i="14"/>
  <c r="F475" i="14"/>
  <c r="F474" i="14"/>
  <c r="E473" i="14"/>
  <c r="D473" i="14"/>
  <c r="F472" i="14"/>
  <c r="F471" i="14"/>
  <c r="F470" i="14"/>
  <c r="E469" i="14"/>
  <c r="D469" i="14"/>
  <c r="F468" i="14"/>
  <c r="F467" i="14"/>
  <c r="F466" i="14"/>
  <c r="F465" i="14"/>
  <c r="F464" i="14"/>
  <c r="F463" i="14"/>
  <c r="F462" i="14"/>
  <c r="F461" i="14"/>
  <c r="F460" i="14"/>
  <c r="F459" i="14"/>
  <c r="F458" i="14"/>
  <c r="F457" i="14"/>
  <c r="E456" i="14"/>
  <c r="D456" i="14"/>
  <c r="F454" i="14"/>
  <c r="F453" i="14" s="1"/>
  <c r="E453" i="14"/>
  <c r="D453" i="14"/>
  <c r="F452" i="14"/>
  <c r="F451" i="14"/>
  <c r="F450" i="14" s="1"/>
  <c r="E450" i="14"/>
  <c r="D450" i="14"/>
  <c r="F449" i="14"/>
  <c r="F448" i="14"/>
  <c r="F447" i="14"/>
  <c r="F446" i="14"/>
  <c r="F445" i="14"/>
  <c r="F444" i="14"/>
  <c r="F443" i="14"/>
  <c r="E442" i="14"/>
  <c r="D442" i="14"/>
  <c r="F441" i="14"/>
  <c r="F440" i="14"/>
  <c r="F439" i="14"/>
  <c r="F438" i="14"/>
  <c r="F437" i="14"/>
  <c r="E436" i="14"/>
  <c r="D436" i="14"/>
  <c r="D435" i="14" s="1"/>
  <c r="C9" i="16" s="1"/>
  <c r="F434" i="14"/>
  <c r="F433" i="14"/>
  <c r="F432" i="14"/>
  <c r="F431" i="14"/>
  <c r="F430" i="14"/>
  <c r="F429" i="14"/>
  <c r="F428" i="14"/>
  <c r="F427" i="14"/>
  <c r="F426" i="14"/>
  <c r="E425" i="14"/>
  <c r="D425" i="14"/>
  <c r="F424" i="14"/>
  <c r="F423" i="14"/>
  <c r="F422" i="14"/>
  <c r="F421" i="14"/>
  <c r="E420" i="14"/>
  <c r="D420" i="14"/>
  <c r="F419" i="14"/>
  <c r="F418" i="14"/>
  <c r="F417" i="14"/>
  <c r="F416" i="14"/>
  <c r="F415" i="14"/>
  <c r="F414" i="14"/>
  <c r="F413" i="14"/>
  <c r="F412" i="14"/>
  <c r="F411" i="14"/>
  <c r="F410" i="14"/>
  <c r="E409" i="14"/>
  <c r="D409" i="14"/>
  <c r="F408" i="14"/>
  <c r="F407" i="14"/>
  <c r="F406" i="14"/>
  <c r="F405" i="14"/>
  <c r="F404" i="14"/>
  <c r="F403" i="14"/>
  <c r="F402" i="14"/>
  <c r="F401" i="14"/>
  <c r="F400" i="14"/>
  <c r="F399" i="14"/>
  <c r="E398" i="14"/>
  <c r="D398" i="14"/>
  <c r="F397" i="14"/>
  <c r="F396" i="14"/>
  <c r="F395" i="14"/>
  <c r="E394" i="14"/>
  <c r="D394" i="14"/>
  <c r="F393" i="14"/>
  <c r="F392" i="14"/>
  <c r="F391" i="14"/>
  <c r="E390" i="14"/>
  <c r="D390" i="14"/>
  <c r="F389" i="14"/>
  <c r="F388" i="14" s="1"/>
  <c r="E388" i="14"/>
  <c r="D388" i="14"/>
  <c r="F386" i="14"/>
  <c r="F385" i="14"/>
  <c r="F384" i="14"/>
  <c r="F383" i="14"/>
  <c r="F382" i="14"/>
  <c r="F381" i="14"/>
  <c r="F380" i="14"/>
  <c r="F379" i="14"/>
  <c r="F378" i="14"/>
  <c r="F377" i="14"/>
  <c r="F376" i="14"/>
  <c r="F375" i="14"/>
  <c r="F374" i="14"/>
  <c r="E373" i="14"/>
  <c r="D373" i="14"/>
  <c r="F372" i="14"/>
  <c r="F371" i="14" s="1"/>
  <c r="E371" i="14"/>
  <c r="D371" i="14"/>
  <c r="F370" i="14"/>
  <c r="F369" i="14"/>
  <c r="F368" i="14"/>
  <c r="F367" i="14"/>
  <c r="F366" i="14"/>
  <c r="F365" i="14"/>
  <c r="F364" i="14"/>
  <c r="E363" i="14"/>
  <c r="D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E333" i="14"/>
  <c r="D333" i="14"/>
  <c r="F332" i="14"/>
  <c r="F331" i="14"/>
  <c r="F330" i="14"/>
  <c r="F329" i="14"/>
  <c r="E328" i="14"/>
  <c r="D328" i="14"/>
  <c r="F327" i="14"/>
  <c r="F326" i="14"/>
  <c r="F325" i="14"/>
  <c r="F324" i="14"/>
  <c r="F323" i="14"/>
  <c r="F322" i="14"/>
  <c r="F321" i="14"/>
  <c r="F320" i="14"/>
  <c r="F319" i="14"/>
  <c r="F318" i="14"/>
  <c r="F317" i="14"/>
  <c r="F316" i="14"/>
  <c r="F315" i="14"/>
  <c r="F314" i="14"/>
  <c r="F313" i="14"/>
  <c r="E312" i="14"/>
  <c r="D312" i="14"/>
  <c r="F311" i="14"/>
  <c r="F310" i="14"/>
  <c r="F309" i="14"/>
  <c r="F308" i="14"/>
  <c r="F307" i="14"/>
  <c r="F306" i="14"/>
  <c r="F305" i="14"/>
  <c r="F304" i="14"/>
  <c r="F303" i="14"/>
  <c r="F302" i="14"/>
  <c r="E301" i="14"/>
  <c r="D301" i="14"/>
  <c r="F299" i="14"/>
  <c r="F298" i="14"/>
  <c r="F297" i="14"/>
  <c r="F296" i="14"/>
  <c r="F295" i="14"/>
  <c r="E294" i="14"/>
  <c r="D294" i="14"/>
  <c r="F293" i="14"/>
  <c r="F292" i="14"/>
  <c r="F291" i="14"/>
  <c r="F290" i="14"/>
  <c r="F289" i="14"/>
  <c r="F288" i="14"/>
  <c r="E287" i="14"/>
  <c r="D287" i="14"/>
  <c r="F286" i="14"/>
  <c r="F285" i="14"/>
  <c r="F284" i="14"/>
  <c r="E283" i="14"/>
  <c r="D283" i="14"/>
  <c r="F282" i="14"/>
  <c r="F281" i="14" s="1"/>
  <c r="E281" i="14"/>
  <c r="D281" i="14"/>
  <c r="F280" i="14"/>
  <c r="F279" i="14"/>
  <c r="F278" i="14"/>
  <c r="F277" i="14"/>
  <c r="E276" i="14"/>
  <c r="D276" i="14"/>
  <c r="F275" i="14"/>
  <c r="F274" i="14"/>
  <c r="F273" i="14"/>
  <c r="F272" i="14"/>
  <c r="F271" i="14"/>
  <c r="F270" i="14"/>
  <c r="F269" i="14"/>
  <c r="F268" i="14"/>
  <c r="D267" i="14"/>
  <c r="F265" i="14"/>
  <c r="F264" i="14"/>
  <c r="F263" i="14"/>
  <c r="E262" i="14"/>
  <c r="D262" i="14"/>
  <c r="F261" i="14"/>
  <c r="F260" i="14"/>
  <c r="F259" i="14"/>
  <c r="F258" i="14"/>
  <c r="F257" i="14"/>
  <c r="F256" i="14"/>
  <c r="F255" i="14"/>
  <c r="F254" i="14"/>
  <c r="F253" i="14"/>
  <c r="F252" i="14"/>
  <c r="F251" i="14"/>
  <c r="F250" i="14"/>
  <c r="F249" i="14"/>
  <c r="E248" i="14"/>
  <c r="D248" i="14"/>
  <c r="F247" i="14"/>
  <c r="F246" i="14"/>
  <c r="F245" i="14"/>
  <c r="F244" i="14"/>
  <c r="F243" i="14"/>
  <c r="F242" i="14"/>
  <c r="F241" i="14"/>
  <c r="F240" i="14"/>
  <c r="F239" i="14"/>
  <c r="F238" i="14"/>
  <c r="F237" i="14"/>
  <c r="F236" i="14"/>
  <c r="F235" i="14"/>
  <c r="E234" i="14"/>
  <c r="D234" i="14"/>
  <c r="F232" i="14"/>
  <c r="F231" i="14"/>
  <c r="F230" i="14"/>
  <c r="E229" i="14"/>
  <c r="D229" i="14"/>
  <c r="F228" i="14"/>
  <c r="F227" i="14"/>
  <c r="F226" i="14"/>
  <c r="F225" i="14"/>
  <c r="F224" i="14"/>
  <c r="F223" i="14"/>
  <c r="E222" i="14"/>
  <c r="D222" i="14"/>
  <c r="F221" i="14"/>
  <c r="F220" i="14"/>
  <c r="F219" i="14"/>
  <c r="F218" i="14"/>
  <c r="F217" i="14"/>
  <c r="F216" i="14"/>
  <c r="E215" i="14"/>
  <c r="D215" i="14"/>
  <c r="F214" i="14"/>
  <c r="F213" i="14"/>
  <c r="F212" i="14"/>
  <c r="F211" i="14"/>
  <c r="F210" i="14"/>
  <c r="F209" i="14"/>
  <c r="F208" i="14"/>
  <c r="F207" i="14"/>
  <c r="E206" i="14"/>
  <c r="D206" i="14"/>
  <c r="F205" i="14"/>
  <c r="F204" i="14"/>
  <c r="F203" i="14"/>
  <c r="F202" i="14"/>
  <c r="F201" i="14"/>
  <c r="F200" i="14"/>
  <c r="F199" i="14"/>
  <c r="F198" i="14"/>
  <c r="F197" i="14"/>
  <c r="F196" i="14"/>
  <c r="F195" i="14"/>
  <c r="F194" i="14"/>
  <c r="E193" i="14"/>
  <c r="D193" i="14"/>
  <c r="F192" i="14"/>
  <c r="F191" i="14"/>
  <c r="F190" i="14"/>
  <c r="F189" i="14"/>
  <c r="F188" i="14"/>
  <c r="F187" i="14"/>
  <c r="F186" i="14"/>
  <c r="F185" i="14"/>
  <c r="E184" i="14"/>
  <c r="D184" i="14"/>
  <c r="F182" i="14"/>
  <c r="F181" i="14"/>
  <c r="F180" i="14"/>
  <c r="F179" i="14"/>
  <c r="F178" i="14"/>
  <c r="F177" i="14"/>
  <c r="F176" i="14"/>
  <c r="F175" i="14"/>
  <c r="F174" i="14"/>
  <c r="F173" i="14"/>
  <c r="F172" i="14"/>
  <c r="F171" i="14"/>
  <c r="F170" i="14"/>
  <c r="F169" i="14" s="1"/>
  <c r="F167" i="14"/>
  <c r="F166" i="14" s="1"/>
  <c r="E166" i="14"/>
  <c r="D166" i="14"/>
  <c r="F165" i="14"/>
  <c r="F164" i="14"/>
  <c r="F163" i="14"/>
  <c r="F162" i="14"/>
  <c r="F161" i="14"/>
  <c r="F160" i="14"/>
  <c r="E159" i="14"/>
  <c r="D159" i="14"/>
  <c r="F158" i="14"/>
  <c r="F157" i="14"/>
  <c r="F156" i="14"/>
  <c r="F155" i="14"/>
  <c r="F154" i="14"/>
  <c r="F153" i="14"/>
  <c r="F152" i="14"/>
  <c r="F151" i="14"/>
  <c r="F150" i="14"/>
  <c r="F149" i="14"/>
  <c r="F148" i="14"/>
  <c r="F147" i="14"/>
  <c r="F146" i="14"/>
  <c r="F145" i="14"/>
  <c r="F144" i="14"/>
  <c r="F143" i="14"/>
  <c r="F142" i="14"/>
  <c r="E141" i="14"/>
  <c r="D141" i="14"/>
  <c r="F140" i="14"/>
  <c r="F139" i="14"/>
  <c r="F138" i="14"/>
  <c r="F137" i="14"/>
  <c r="E136" i="14"/>
  <c r="D136" i="14"/>
  <c r="F135" i="14"/>
  <c r="F134" i="14"/>
  <c r="F133" i="14"/>
  <c r="F132" i="14"/>
  <c r="F131" i="14"/>
  <c r="E130" i="14"/>
  <c r="D130" i="14"/>
  <c r="F129" i="14"/>
  <c r="F128" i="14"/>
  <c r="F127" i="14"/>
  <c r="F126" i="14"/>
  <c r="F125" i="14"/>
  <c r="F124" i="14"/>
  <c r="F123" i="14"/>
  <c r="F122" i="14"/>
  <c r="F121" i="14"/>
  <c r="F120" i="14"/>
  <c r="F119" i="14"/>
  <c r="F118" i="14"/>
  <c r="F117" i="14"/>
  <c r="F116" i="14"/>
  <c r="E115" i="14"/>
  <c r="D115" i="14"/>
  <c r="F114" i="14"/>
  <c r="F113" i="14"/>
  <c r="F112" i="14"/>
  <c r="F111" i="14"/>
  <c r="F110" i="14"/>
  <c r="F109" i="14"/>
  <c r="F108" i="14"/>
  <c r="F107" i="14"/>
  <c r="F106" i="14"/>
  <c r="F105" i="14"/>
  <c r="F104" i="14"/>
  <c r="E103" i="14"/>
  <c r="D103" i="14"/>
  <c r="F101" i="14"/>
  <c r="F100" i="14"/>
  <c r="F99" i="14"/>
  <c r="F98" i="14"/>
  <c r="F97" i="14"/>
  <c r="F96" i="14"/>
  <c r="F95" i="14"/>
  <c r="F94" i="14"/>
  <c r="E93" i="14"/>
  <c r="D93" i="14"/>
  <c r="F92" i="14"/>
  <c r="F91" i="14"/>
  <c r="F90" i="14"/>
  <c r="F89" i="14"/>
  <c r="F88" i="14"/>
  <c r="F87" i="14"/>
  <c r="F86" i="14"/>
  <c r="F85" i="14"/>
  <c r="F84" i="14"/>
  <c r="F83" i="14"/>
  <c r="F82" i="14"/>
  <c r="F81" i="14"/>
  <c r="F80" i="14"/>
  <c r="F79" i="14"/>
  <c r="F78" i="14"/>
  <c r="E77" i="14"/>
  <c r="D77" i="14"/>
  <c r="F75" i="14"/>
  <c r="F74" i="14"/>
  <c r="F73" i="14"/>
  <c r="F72" i="14"/>
  <c r="F71" i="14"/>
  <c r="F70" i="14"/>
  <c r="F69" i="14"/>
  <c r="F68" i="14"/>
  <c r="F66" i="14"/>
  <c r="F65" i="14"/>
  <c r="F64" i="14"/>
  <c r="F63" i="14"/>
  <c r="F62" i="14"/>
  <c r="F61" i="14"/>
  <c r="F60" i="14"/>
  <c r="F59" i="14"/>
  <c r="F58" i="14"/>
  <c r="F57" i="14"/>
  <c r="E56" i="14"/>
  <c r="D56" i="14"/>
  <c r="F55" i="14"/>
  <c r="F54" i="14"/>
  <c r="F53" i="14"/>
  <c r="F51" i="14"/>
  <c r="F50" i="14"/>
  <c r="F49" i="14"/>
  <c r="E48" i="14"/>
  <c r="D48" i="14"/>
  <c r="F47" i="14"/>
  <c r="F46" i="14"/>
  <c r="F45" i="14"/>
  <c r="F44" i="14"/>
  <c r="F43" i="14"/>
  <c r="E42" i="14"/>
  <c r="D42" i="14"/>
  <c r="F41" i="14"/>
  <c r="F40" i="14"/>
  <c r="F39" i="14"/>
  <c r="F38" i="14"/>
  <c r="F37" i="14"/>
  <c r="E36" i="14"/>
  <c r="D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E3" i="14"/>
  <c r="D3" i="14"/>
  <c r="F77" i="14" l="1"/>
  <c r="E233" i="14"/>
  <c r="D5" i="16" s="1"/>
  <c r="F262" i="14"/>
  <c r="F287" i="14"/>
  <c r="D300" i="14"/>
  <c r="C7" i="16" s="1"/>
  <c r="F363" i="14"/>
  <c r="F519" i="14"/>
  <c r="F222" i="14"/>
  <c r="D387" i="14"/>
  <c r="C8" i="16" s="1"/>
  <c r="D567" i="14"/>
  <c r="C13" i="16" s="1"/>
  <c r="E102" i="14"/>
  <c r="D3" i="16" s="1"/>
  <c r="F206" i="14"/>
  <c r="D487" i="14"/>
  <c r="C11" i="16" s="1"/>
  <c r="E534" i="14"/>
  <c r="D12" i="16" s="1"/>
  <c r="F103" i="14"/>
  <c r="F333" i="14"/>
  <c r="F373" i="14"/>
  <c r="F398" i="14"/>
  <c r="F420" i="14"/>
  <c r="F473" i="14"/>
  <c r="F484" i="14"/>
  <c r="E487" i="14"/>
  <c r="D11" i="16" s="1"/>
  <c r="F551" i="14"/>
  <c r="E567" i="14"/>
  <c r="D13" i="16" s="1"/>
  <c r="F582" i="14"/>
  <c r="E2" i="14"/>
  <c r="D2" i="16" s="1"/>
  <c r="F3" i="14"/>
  <c r="F215" i="14"/>
  <c r="F234" i="14"/>
  <c r="F283" i="14"/>
  <c r="F56" i="14"/>
  <c r="F115" i="14"/>
  <c r="F159" i="14"/>
  <c r="D168" i="14"/>
  <c r="C4" i="16" s="1"/>
  <c r="E387" i="14"/>
  <c r="D8" i="16" s="1"/>
  <c r="F495" i="14"/>
  <c r="F514" i="14"/>
  <c r="F535" i="14"/>
  <c r="F42" i="14"/>
  <c r="F136" i="14"/>
  <c r="F184" i="14"/>
  <c r="E168" i="14"/>
  <c r="D4" i="16" s="1"/>
  <c r="F267" i="14"/>
  <c r="E266" i="14"/>
  <c r="D6" i="16" s="1"/>
  <c r="F312" i="14"/>
  <c r="E300" i="14"/>
  <c r="D7" i="16" s="1"/>
  <c r="F390" i="14"/>
  <c r="F436" i="14"/>
  <c r="F456" i="14"/>
  <c r="D455" i="14"/>
  <c r="C10" i="16" s="1"/>
  <c r="D2" i="14"/>
  <c r="C2" i="16" s="1"/>
  <c r="F36" i="14"/>
  <c r="F93" i="14"/>
  <c r="D102" i="14"/>
  <c r="C3" i="16" s="1"/>
  <c r="F130" i="14"/>
  <c r="F193" i="14"/>
  <c r="F248" i="14"/>
  <c r="F276" i="14"/>
  <c r="F294" i="14"/>
  <c r="F301" i="14"/>
  <c r="F328" i="14"/>
  <c r="F300" i="14" s="1"/>
  <c r="E7" i="16" s="1"/>
  <c r="F394" i="14"/>
  <c r="F425" i="14"/>
  <c r="F488" i="14"/>
  <c r="F506" i="14"/>
  <c r="F522" i="14"/>
  <c r="D534" i="14"/>
  <c r="C12" i="16" s="1"/>
  <c r="F48" i="14"/>
  <c r="F141" i="14"/>
  <c r="F229" i="14"/>
  <c r="D233" i="14"/>
  <c r="C5" i="16" s="1"/>
  <c r="D266" i="14"/>
  <c r="C6" i="16" s="1"/>
  <c r="F409" i="14"/>
  <c r="E435" i="14"/>
  <c r="D9" i="16" s="1"/>
  <c r="F442" i="14"/>
  <c r="E455" i="14"/>
  <c r="D10" i="16" s="1"/>
  <c r="F469" i="14"/>
  <c r="F538" i="14"/>
  <c r="F568" i="14"/>
  <c r="F567" i="14" s="1"/>
  <c r="E13" i="16" s="1"/>
  <c r="D45" i="20"/>
  <c r="F233" i="14" l="1"/>
  <c r="E5" i="16" s="1"/>
  <c r="F534" i="14"/>
  <c r="E12" i="16" s="1"/>
  <c r="F168" i="14"/>
  <c r="E4" i="16" s="1"/>
  <c r="F102" i="14"/>
  <c r="E3" i="16" s="1"/>
  <c r="F487" i="14"/>
  <c r="E11" i="16" s="1"/>
  <c r="F387" i="14"/>
  <c r="E8" i="16" s="1"/>
  <c r="F266" i="14"/>
  <c r="E6" i="16" s="1"/>
  <c r="F2" i="14"/>
  <c r="E2" i="16" s="1"/>
  <c r="F455" i="14"/>
  <c r="E10" i="16" s="1"/>
  <c r="F435" i="14"/>
  <c r="E9" i="16" s="1"/>
  <c r="E55" i="20"/>
  <c r="D585" i="20" l="1"/>
  <c r="N13" i="16" s="1"/>
  <c r="D571" i="20"/>
  <c r="D554" i="20"/>
  <c r="D541" i="20"/>
  <c r="D538" i="20"/>
  <c r="D525" i="20"/>
  <c r="D522" i="20"/>
  <c r="D517" i="20"/>
  <c r="D509" i="20"/>
  <c r="D498" i="20"/>
  <c r="D491" i="20"/>
  <c r="D487" i="20"/>
  <c r="D476" i="20"/>
  <c r="D472" i="20"/>
  <c r="D459" i="20"/>
  <c r="D456" i="20"/>
  <c r="D453" i="20"/>
  <c r="D445" i="20"/>
  <c r="D439" i="20"/>
  <c r="D428" i="20"/>
  <c r="D423" i="20"/>
  <c r="D412" i="20"/>
  <c r="D401" i="20"/>
  <c r="D397" i="20"/>
  <c r="D393" i="20"/>
  <c r="D391" i="20"/>
  <c r="D376" i="20"/>
  <c r="D366" i="20"/>
  <c r="D336" i="20"/>
  <c r="D331" i="20"/>
  <c r="D315" i="20"/>
  <c r="D304" i="20"/>
  <c r="D297" i="20"/>
  <c r="D294" i="20"/>
  <c r="D290" i="20"/>
  <c r="D286" i="20"/>
  <c r="D284" i="20"/>
  <c r="D279" i="20"/>
  <c r="D270" i="20"/>
  <c r="D265" i="20"/>
  <c r="D251" i="20"/>
  <c r="D237" i="20"/>
  <c r="D232" i="20"/>
  <c r="D225" i="20"/>
  <c r="D218" i="20"/>
  <c r="D209" i="20"/>
  <c r="D196" i="20"/>
  <c r="D187" i="20"/>
  <c r="D169" i="20"/>
  <c r="D162" i="20"/>
  <c r="D144" i="20"/>
  <c r="D139" i="20"/>
  <c r="D133" i="20"/>
  <c r="D118" i="20"/>
  <c r="D106" i="20"/>
  <c r="D96" i="20"/>
  <c r="D80" i="20"/>
  <c r="D59" i="20"/>
  <c r="D51" i="20"/>
  <c r="D39" i="20"/>
  <c r="D6" i="20"/>
  <c r="D5" i="20" s="1"/>
  <c r="C6" i="20"/>
  <c r="C5" i="20" s="1"/>
  <c r="N12" i="16" l="1"/>
  <c r="N5" i="16"/>
  <c r="D570" i="20"/>
  <c r="N3" i="16"/>
  <c r="N7" i="16"/>
  <c r="N2" i="16"/>
  <c r="N6" i="16"/>
  <c r="N9" i="16"/>
  <c r="N10" i="16"/>
  <c r="N11" i="16"/>
  <c r="N4" i="16"/>
  <c r="N8" i="16"/>
  <c r="D236" i="20"/>
  <c r="D438" i="20"/>
  <c r="D390" i="20"/>
  <c r="D490" i="20"/>
  <c r="D537" i="20"/>
  <c r="D171" i="20"/>
  <c r="D269" i="20"/>
  <c r="D105" i="20"/>
  <c r="D458" i="20"/>
  <c r="D303" i="20"/>
  <c r="N15" i="16" l="1"/>
  <c r="M15" i="16"/>
  <c r="E586" i="20"/>
  <c r="E584" i="20"/>
  <c r="E583" i="20"/>
  <c r="E582" i="20"/>
  <c r="E581" i="20"/>
  <c r="E580" i="20"/>
  <c r="E579" i="20"/>
  <c r="E578" i="20"/>
  <c r="E577" i="20"/>
  <c r="E576" i="20"/>
  <c r="E575" i="20"/>
  <c r="E574" i="20"/>
  <c r="E573" i="20"/>
  <c r="E572" i="20"/>
  <c r="E569" i="20"/>
  <c r="E568" i="20"/>
  <c r="E567" i="20"/>
  <c r="E566" i="20"/>
  <c r="E565" i="20"/>
  <c r="E564" i="20"/>
  <c r="E563" i="20"/>
  <c r="E562" i="20"/>
  <c r="E561" i="20"/>
  <c r="E560" i="20"/>
  <c r="E559" i="20"/>
  <c r="E558" i="20"/>
  <c r="E557" i="20"/>
  <c r="E556" i="20"/>
  <c r="E555" i="20"/>
  <c r="E553" i="20"/>
  <c r="E552" i="20"/>
  <c r="E551" i="20"/>
  <c r="E550" i="20"/>
  <c r="E549" i="20"/>
  <c r="E548" i="20"/>
  <c r="E547" i="20"/>
  <c r="E546" i="20"/>
  <c r="E545" i="20"/>
  <c r="E544" i="20"/>
  <c r="E543" i="20"/>
  <c r="E542" i="20"/>
  <c r="E540" i="20"/>
  <c r="E539" i="20"/>
  <c r="E536" i="20"/>
  <c r="E535" i="20"/>
  <c r="E534" i="20"/>
  <c r="E533" i="20"/>
  <c r="E532" i="20"/>
  <c r="E531" i="20"/>
  <c r="E530" i="20"/>
  <c r="E529" i="20"/>
  <c r="E528" i="20"/>
  <c r="E527" i="20"/>
  <c r="E526" i="20"/>
  <c r="E524" i="20"/>
  <c r="E523" i="20"/>
  <c r="E521" i="20"/>
  <c r="E520" i="20"/>
  <c r="E519" i="20"/>
  <c r="E518" i="20"/>
  <c r="E516" i="20"/>
  <c r="E515" i="20"/>
  <c r="E514" i="20"/>
  <c r="E513" i="20"/>
  <c r="E512" i="20"/>
  <c r="E511" i="20"/>
  <c r="E510" i="20"/>
  <c r="E508" i="20"/>
  <c r="E507" i="20"/>
  <c r="E506" i="20"/>
  <c r="E505" i="20"/>
  <c r="E504" i="20"/>
  <c r="E503" i="20"/>
  <c r="E502" i="20"/>
  <c r="E501" i="20"/>
  <c r="E500" i="20"/>
  <c r="E499" i="20"/>
  <c r="E497" i="20"/>
  <c r="E496" i="20"/>
  <c r="E495" i="20"/>
  <c r="E494" i="20"/>
  <c r="E493" i="20"/>
  <c r="E492" i="20"/>
  <c r="E489" i="20"/>
  <c r="E488" i="20"/>
  <c r="E486" i="20"/>
  <c r="E485" i="20"/>
  <c r="E484" i="20"/>
  <c r="E483" i="20"/>
  <c r="E482" i="20"/>
  <c r="E481" i="20"/>
  <c r="E480" i="20"/>
  <c r="E479" i="20"/>
  <c r="E478" i="20"/>
  <c r="E477" i="20"/>
  <c r="E475" i="20"/>
  <c r="E474" i="20"/>
  <c r="E473" i="20"/>
  <c r="E471" i="20"/>
  <c r="E470" i="20"/>
  <c r="E469" i="20"/>
  <c r="E468" i="20"/>
  <c r="E467" i="20"/>
  <c r="E466" i="20"/>
  <c r="E465" i="20"/>
  <c r="E464" i="20"/>
  <c r="E463" i="20"/>
  <c r="E462" i="20"/>
  <c r="E461" i="20"/>
  <c r="E460" i="20"/>
  <c r="E457" i="20"/>
  <c r="E456" i="20" s="1"/>
  <c r="E455" i="20"/>
  <c r="E454" i="20"/>
  <c r="E452" i="20"/>
  <c r="E451" i="20"/>
  <c r="E450" i="20"/>
  <c r="E449" i="20"/>
  <c r="E448" i="20"/>
  <c r="E447" i="20"/>
  <c r="E446" i="20"/>
  <c r="E444" i="20"/>
  <c r="E443" i="20"/>
  <c r="E442" i="20"/>
  <c r="E441" i="20"/>
  <c r="E440" i="20"/>
  <c r="E437" i="20"/>
  <c r="E436" i="20"/>
  <c r="E435" i="20"/>
  <c r="E434" i="20"/>
  <c r="E433" i="20"/>
  <c r="E432" i="20"/>
  <c r="E431" i="20"/>
  <c r="E430" i="20"/>
  <c r="E429" i="20"/>
  <c r="E427" i="20"/>
  <c r="E426" i="20"/>
  <c r="E425" i="20"/>
  <c r="E424" i="20"/>
  <c r="E422" i="20"/>
  <c r="E421" i="20"/>
  <c r="E420" i="20"/>
  <c r="E419" i="20"/>
  <c r="E418" i="20"/>
  <c r="E417" i="20"/>
  <c r="E416" i="20"/>
  <c r="E415" i="20"/>
  <c r="E414" i="20"/>
  <c r="E413" i="20"/>
  <c r="E411" i="20"/>
  <c r="E410" i="20"/>
  <c r="E409" i="20"/>
  <c r="E408" i="20"/>
  <c r="E407" i="20"/>
  <c r="E406" i="20"/>
  <c r="E405" i="20"/>
  <c r="E404" i="20"/>
  <c r="E403" i="20"/>
  <c r="E402" i="20"/>
  <c r="E400" i="20"/>
  <c r="E399" i="20"/>
  <c r="E398" i="20"/>
  <c r="E396" i="20"/>
  <c r="E395" i="20"/>
  <c r="E394" i="20"/>
  <c r="E392" i="20"/>
  <c r="E391" i="20" s="1"/>
  <c r="E389" i="20"/>
  <c r="E388" i="20"/>
  <c r="E387" i="20"/>
  <c r="E386" i="20"/>
  <c r="E385" i="20"/>
  <c r="E384" i="20"/>
  <c r="E383" i="20"/>
  <c r="E382" i="20"/>
  <c r="E381" i="20"/>
  <c r="E380" i="20"/>
  <c r="E379" i="20"/>
  <c r="E378" i="20"/>
  <c r="E377" i="20"/>
  <c r="E375" i="20"/>
  <c r="E374" i="20" s="1"/>
  <c r="E373" i="20"/>
  <c r="E372" i="20"/>
  <c r="E371" i="20"/>
  <c r="E370" i="20"/>
  <c r="E369" i="20"/>
  <c r="E368" i="20"/>
  <c r="E367" i="20"/>
  <c r="E365" i="20"/>
  <c r="E364" i="20"/>
  <c r="E363" i="20"/>
  <c r="E362" i="20"/>
  <c r="E361" i="20"/>
  <c r="E360" i="20"/>
  <c r="E359" i="20"/>
  <c r="E358" i="20"/>
  <c r="E357" i="20"/>
  <c r="E356" i="20"/>
  <c r="E355" i="20"/>
  <c r="E354" i="20"/>
  <c r="E353" i="20"/>
  <c r="E352" i="20"/>
  <c r="E351" i="20"/>
  <c r="E350" i="20"/>
  <c r="E349" i="20"/>
  <c r="E348" i="20"/>
  <c r="E347" i="20"/>
  <c r="E346" i="20"/>
  <c r="E345" i="20"/>
  <c r="E344" i="20"/>
  <c r="E343" i="20"/>
  <c r="E341" i="20"/>
  <c r="E340" i="20"/>
  <c r="E339" i="20"/>
  <c r="E338" i="20"/>
  <c r="E337" i="20"/>
  <c r="E335" i="20"/>
  <c r="E334" i="20"/>
  <c r="E333" i="20"/>
  <c r="E332" i="20"/>
  <c r="E330" i="20"/>
  <c r="E329" i="20"/>
  <c r="E328" i="20"/>
  <c r="E327" i="20"/>
  <c r="E326" i="20"/>
  <c r="E325" i="20"/>
  <c r="E324" i="20"/>
  <c r="E323" i="20"/>
  <c r="E322" i="20"/>
  <c r="E321" i="20"/>
  <c r="E320" i="20"/>
  <c r="E319" i="20"/>
  <c r="E318" i="20"/>
  <c r="E317" i="20"/>
  <c r="E316" i="20"/>
  <c r="E314" i="20"/>
  <c r="E313" i="20"/>
  <c r="E312" i="20"/>
  <c r="E311" i="20"/>
  <c r="E310" i="20"/>
  <c r="E309" i="20"/>
  <c r="E308" i="20"/>
  <c r="E307" i="20"/>
  <c r="E306" i="20"/>
  <c r="E305" i="20"/>
  <c r="E302" i="20"/>
  <c r="E301" i="20"/>
  <c r="E300" i="20"/>
  <c r="E299" i="20"/>
  <c r="E298" i="20"/>
  <c r="E296" i="20"/>
  <c r="E295" i="20"/>
  <c r="E294" i="20"/>
  <c r="E293" i="20"/>
  <c r="E292" i="20"/>
  <c r="E291" i="20"/>
  <c r="E289" i="20"/>
  <c r="E288" i="20"/>
  <c r="E287" i="20"/>
  <c r="E285" i="20"/>
  <c r="E284" i="20" s="1"/>
  <c r="E283" i="20"/>
  <c r="E282" i="20"/>
  <c r="E281" i="20"/>
  <c r="E280" i="20"/>
  <c r="E278" i="20"/>
  <c r="E277" i="20"/>
  <c r="E276" i="20"/>
  <c r="E275" i="20"/>
  <c r="E274" i="20"/>
  <c r="E273" i="20"/>
  <c r="E272" i="20"/>
  <c r="E271" i="20"/>
  <c r="E268" i="20"/>
  <c r="E267" i="20"/>
  <c r="E266" i="20"/>
  <c r="E264" i="20"/>
  <c r="E263" i="20"/>
  <c r="E262" i="20"/>
  <c r="E261" i="20"/>
  <c r="E260" i="20"/>
  <c r="E259" i="20"/>
  <c r="E258" i="20"/>
  <c r="E257" i="20"/>
  <c r="E256" i="20"/>
  <c r="E255" i="20"/>
  <c r="E254" i="20"/>
  <c r="E253" i="20"/>
  <c r="E252" i="20"/>
  <c r="E250" i="20"/>
  <c r="E249" i="20"/>
  <c r="E248" i="20"/>
  <c r="E247" i="20"/>
  <c r="E246" i="20"/>
  <c r="E245" i="20"/>
  <c r="E244" i="20"/>
  <c r="E243" i="20"/>
  <c r="E242" i="20"/>
  <c r="E241" i="20"/>
  <c r="E240" i="20"/>
  <c r="E239" i="20"/>
  <c r="E238" i="20"/>
  <c r="E235" i="20"/>
  <c r="E234" i="20"/>
  <c r="E233" i="20"/>
  <c r="E231" i="20"/>
  <c r="E230" i="20"/>
  <c r="E229" i="20"/>
  <c r="E228" i="20"/>
  <c r="E227" i="20"/>
  <c r="E226" i="20"/>
  <c r="E224" i="20"/>
  <c r="E223" i="20"/>
  <c r="E222" i="20"/>
  <c r="E221" i="20"/>
  <c r="E220" i="20"/>
  <c r="E219" i="20"/>
  <c r="E217" i="20"/>
  <c r="E216" i="20"/>
  <c r="E215" i="20"/>
  <c r="E214" i="20"/>
  <c r="E213" i="20"/>
  <c r="E212" i="20"/>
  <c r="E211" i="20"/>
  <c r="E210" i="20"/>
  <c r="E208" i="20"/>
  <c r="E207" i="20"/>
  <c r="E206" i="20"/>
  <c r="E205" i="20"/>
  <c r="E204" i="20"/>
  <c r="E203" i="20"/>
  <c r="E202" i="20"/>
  <c r="E201" i="20"/>
  <c r="E200" i="20"/>
  <c r="E199" i="20"/>
  <c r="E198" i="20"/>
  <c r="E197" i="20"/>
  <c r="E195" i="20"/>
  <c r="E194" i="20"/>
  <c r="E193" i="20"/>
  <c r="E192" i="20"/>
  <c r="E191" i="20"/>
  <c r="E190" i="20"/>
  <c r="E189" i="20"/>
  <c r="E188" i="20"/>
  <c r="E185" i="20"/>
  <c r="E184" i="20"/>
  <c r="E183" i="20"/>
  <c r="E182" i="20"/>
  <c r="E181" i="20"/>
  <c r="E180" i="20"/>
  <c r="E179" i="20"/>
  <c r="E178" i="20"/>
  <c r="E177" i="20"/>
  <c r="E176" i="20"/>
  <c r="E175" i="20"/>
  <c r="E174" i="20"/>
  <c r="E173" i="20"/>
  <c r="E170" i="20"/>
  <c r="E169" i="20" s="1"/>
  <c r="E168" i="20"/>
  <c r="E167" i="20"/>
  <c r="E166" i="20"/>
  <c r="E165" i="20"/>
  <c r="E164" i="20"/>
  <c r="E163" i="20"/>
  <c r="E161" i="20"/>
  <c r="E160" i="20"/>
  <c r="E159" i="20"/>
  <c r="E158" i="20"/>
  <c r="E157" i="20"/>
  <c r="E156" i="20"/>
  <c r="E155" i="20"/>
  <c r="E154" i="20"/>
  <c r="E153" i="20"/>
  <c r="E152" i="20"/>
  <c r="E151" i="20"/>
  <c r="E150" i="20"/>
  <c r="E149" i="20"/>
  <c r="E148" i="20"/>
  <c r="E147" i="20"/>
  <c r="E146" i="20"/>
  <c r="E145" i="20"/>
  <c r="E143" i="20"/>
  <c r="E142" i="20"/>
  <c r="E141" i="20"/>
  <c r="E140" i="20"/>
  <c r="E138" i="20"/>
  <c r="E137" i="20"/>
  <c r="E136" i="20"/>
  <c r="E135" i="20"/>
  <c r="E134" i="20"/>
  <c r="E132" i="20"/>
  <c r="E131" i="20"/>
  <c r="E130" i="20"/>
  <c r="E129" i="20"/>
  <c r="E128" i="20"/>
  <c r="E127" i="20"/>
  <c r="E126" i="20"/>
  <c r="E125" i="20"/>
  <c r="E124" i="20"/>
  <c r="E123" i="20"/>
  <c r="E122" i="20"/>
  <c r="E121" i="20"/>
  <c r="E120" i="20"/>
  <c r="E119" i="20"/>
  <c r="E117" i="20"/>
  <c r="E116" i="20"/>
  <c r="E115" i="20"/>
  <c r="E114" i="20"/>
  <c r="E113" i="20"/>
  <c r="E112" i="20"/>
  <c r="E111" i="20"/>
  <c r="E110" i="20"/>
  <c r="E109" i="20"/>
  <c r="E108" i="20"/>
  <c r="E107" i="20"/>
  <c r="E104" i="20"/>
  <c r="E103" i="20"/>
  <c r="E102" i="20"/>
  <c r="E101" i="20"/>
  <c r="E100" i="20"/>
  <c r="E99" i="20"/>
  <c r="E98" i="20"/>
  <c r="E97" i="20"/>
  <c r="E95" i="20"/>
  <c r="E94" i="20"/>
  <c r="E93" i="20"/>
  <c r="E92" i="20"/>
  <c r="E91" i="20"/>
  <c r="E90" i="20"/>
  <c r="E89" i="20"/>
  <c r="E88" i="20"/>
  <c r="E87" i="20"/>
  <c r="E86" i="20"/>
  <c r="E85" i="20"/>
  <c r="E84" i="20"/>
  <c r="E83" i="20"/>
  <c r="E82" i="20"/>
  <c r="E81" i="20"/>
  <c r="E78" i="20"/>
  <c r="E77" i="20"/>
  <c r="E76" i="20"/>
  <c r="E75" i="20"/>
  <c r="E74" i="20"/>
  <c r="E73" i="20"/>
  <c r="E72" i="20"/>
  <c r="E71" i="20"/>
  <c r="E69" i="20"/>
  <c r="E68" i="20"/>
  <c r="E67" i="20"/>
  <c r="E66" i="20"/>
  <c r="E65" i="20"/>
  <c r="E64" i="20"/>
  <c r="E63" i="20"/>
  <c r="E62" i="20"/>
  <c r="E61" i="20"/>
  <c r="E60" i="20"/>
  <c r="E58" i="20"/>
  <c r="E57" i="20"/>
  <c r="E56" i="20"/>
  <c r="E54" i="20"/>
  <c r="E53" i="20"/>
  <c r="E52" i="20"/>
  <c r="E50" i="20"/>
  <c r="E49" i="20"/>
  <c r="E48" i="20"/>
  <c r="E47" i="20"/>
  <c r="E46" i="20"/>
  <c r="E44" i="20"/>
  <c r="E43" i="20"/>
  <c r="E42" i="20"/>
  <c r="E41" i="20"/>
  <c r="E40" i="20"/>
  <c r="E38" i="20"/>
  <c r="E37" i="20"/>
  <c r="E36" i="20"/>
  <c r="E35" i="20"/>
  <c r="E34" i="20"/>
  <c r="E33" i="20"/>
  <c r="E32" i="20"/>
  <c r="E31" i="20"/>
  <c r="E30" i="20"/>
  <c r="E29" i="20"/>
  <c r="E28" i="20"/>
  <c r="E27" i="20"/>
  <c r="E26" i="20"/>
  <c r="E25" i="20"/>
  <c r="E23" i="20"/>
  <c r="E22" i="20"/>
  <c r="E21" i="20"/>
  <c r="E20" i="20"/>
  <c r="E19" i="20"/>
  <c r="E18" i="20"/>
  <c r="E17" i="20"/>
  <c r="E16" i="20"/>
  <c r="E15" i="20"/>
  <c r="E14" i="20"/>
  <c r="E13" i="20"/>
  <c r="E12" i="20"/>
  <c r="E11" i="20"/>
  <c r="E10" i="20"/>
  <c r="E9" i="20"/>
  <c r="E8" i="20"/>
  <c r="E70" i="20" l="1"/>
  <c r="E172" i="20"/>
  <c r="L15" i="16"/>
  <c r="E393" i="20"/>
  <c r="E585" i="20"/>
  <c r="E315" i="20"/>
  <c r="E6" i="20"/>
  <c r="E5" i="20" s="1"/>
  <c r="E80" i="20"/>
  <c r="E225" i="20"/>
  <c r="E39" i="20"/>
  <c r="E476" i="20"/>
  <c r="E106" i="20"/>
  <c r="E187" i="20"/>
  <c r="E376" i="20"/>
  <c r="E423" i="20"/>
  <c r="E472" i="20"/>
  <c r="E538" i="20"/>
  <c r="E571" i="20"/>
  <c r="E279" i="20"/>
  <c r="E331" i="20"/>
  <c r="E397" i="20"/>
  <c r="E412" i="20"/>
  <c r="E498" i="20"/>
  <c r="E554" i="20"/>
  <c r="E45" i="20"/>
  <c r="E59" i="20"/>
  <c r="E133" i="20"/>
  <c r="E232" i="20"/>
  <c r="E401" i="20"/>
  <c r="E428" i="20"/>
  <c r="E453" i="20"/>
  <c r="E522" i="20"/>
  <c r="E439" i="20"/>
  <c r="E162" i="20"/>
  <c r="E209" i="20"/>
  <c r="E286" i="20"/>
  <c r="E336" i="20"/>
  <c r="E139" i="20"/>
  <c r="E270" i="20"/>
  <c r="E304" i="20"/>
  <c r="E445" i="20"/>
  <c r="E509" i="20"/>
  <c r="E517" i="20"/>
  <c r="E525" i="20"/>
  <c r="E118" i="20"/>
  <c r="E251" i="20"/>
  <c r="E51" i="20"/>
  <c r="E96" i="20"/>
  <c r="E144" i="20"/>
  <c r="E196" i="20"/>
  <c r="E218" i="20"/>
  <c r="E237" i="20"/>
  <c r="E265" i="20"/>
  <c r="E290" i="20"/>
  <c r="E297" i="20"/>
  <c r="E366" i="20"/>
  <c r="E459" i="20"/>
  <c r="E491" i="20"/>
  <c r="E541" i="20"/>
  <c r="E487" i="20"/>
  <c r="E236" i="20" l="1"/>
  <c r="E438" i="20"/>
  <c r="E390" i="20"/>
  <c r="E490" i="20"/>
  <c r="E269" i="20"/>
  <c r="E570" i="20"/>
  <c r="L13" i="16" s="1"/>
  <c r="E105" i="20"/>
  <c r="E303" i="20"/>
  <c r="E537" i="20"/>
  <c r="E458" i="20"/>
  <c r="E171" i="20"/>
  <c r="K43" i="16"/>
  <c r="L42" i="16"/>
  <c r="L41" i="16"/>
  <c r="L40" i="16"/>
  <c r="L39" i="16"/>
  <c r="L38" i="16"/>
  <c r="L37" i="16"/>
  <c r="L36" i="16"/>
  <c r="L35" i="16"/>
  <c r="L34" i="16"/>
  <c r="L33" i="16"/>
  <c r="L32" i="16"/>
  <c r="L31" i="16"/>
  <c r="L30" i="16"/>
  <c r="L29" i="16"/>
  <c r="L28" i="16"/>
  <c r="L27" i="16"/>
  <c r="L26" i="16"/>
  <c r="J13" i="16"/>
  <c r="K13" i="16"/>
  <c r="K12" i="16"/>
  <c r="J12" i="16"/>
  <c r="K11" i="16"/>
  <c r="J11" i="16"/>
  <c r="K10" i="16"/>
  <c r="J10" i="16"/>
  <c r="K9" i="16"/>
  <c r="J9" i="16"/>
  <c r="K8" i="16"/>
  <c r="J8" i="16"/>
  <c r="K7" i="16"/>
  <c r="J7" i="16"/>
  <c r="K6" i="16"/>
  <c r="J6" i="16"/>
  <c r="J5" i="16"/>
  <c r="K5" i="16"/>
  <c r="K4" i="16"/>
  <c r="J4" i="16"/>
  <c r="J3" i="16"/>
  <c r="K3" i="16"/>
  <c r="K2" i="16"/>
  <c r="J2" i="16"/>
  <c r="K14" i="16" l="1"/>
  <c r="J14" i="16"/>
  <c r="L43" i="16"/>
  <c r="L10" i="16"/>
  <c r="L11" i="16"/>
  <c r="L2" i="16"/>
  <c r="L8" i="16"/>
  <c r="L9" i="16"/>
  <c r="L3" i="16"/>
  <c r="L5" i="16"/>
  <c r="L6" i="16"/>
  <c r="L7" i="16"/>
  <c r="L12" i="16"/>
  <c r="L4" i="16"/>
  <c r="L14" i="16" l="1"/>
  <c r="C14" i="16" l="1"/>
  <c r="D14" i="16"/>
  <c r="K22" i="16" l="1"/>
  <c r="K16" i="16" s="1"/>
  <c r="J22" i="16"/>
  <c r="J16" i="16" s="1"/>
  <c r="D20" i="16"/>
  <c r="D22" i="16" s="1"/>
  <c r="D24" i="16" s="1"/>
  <c r="E14" i="16"/>
  <c r="L22" i="16" s="1"/>
  <c r="C20" i="16"/>
  <c r="C22" i="16" s="1"/>
  <c r="C24" i="16" s="1"/>
  <c r="L16" i="16" l="1"/>
</calcChain>
</file>

<file path=xl/sharedStrings.xml><?xml version="1.0" encoding="utf-8"?>
<sst xmlns="http://schemas.openxmlformats.org/spreadsheetml/2006/main" count="4236" uniqueCount="1454">
  <si>
    <t>01 برنامه ریزی و رهبری</t>
  </si>
  <si>
    <t>01.2 تامین منابع</t>
  </si>
  <si>
    <t>OHSAS 18001 - 4.3.2, 4.4.3</t>
  </si>
  <si>
    <t>OHSAS 18001 - 4.4.3</t>
  </si>
  <si>
    <t>OHSAS 18001 – 4.4.1</t>
  </si>
  <si>
    <t>OHSAS 18001 – 4.4.3</t>
  </si>
  <si>
    <t>02- مهارت، آموزش و ارتباطات</t>
  </si>
  <si>
    <t>ISO 14001 - 4.4.3</t>
  </si>
  <si>
    <t>03- مدیریت تغییر و ريسك عملیاتی</t>
  </si>
  <si>
    <t>OHSAS 18001 - 4.3.1، 4.4.6</t>
  </si>
  <si>
    <t>OHSAS 18001 - 4.5.2</t>
  </si>
  <si>
    <t>OHSAS 18001 - 4.5.4</t>
  </si>
  <si>
    <t>OHSAS 18001 - 4.3.1, 4.3.2, 4.4.6</t>
  </si>
  <si>
    <t>OHSAS 18001 - 4.4.2</t>
  </si>
  <si>
    <t>OHSAS 18001 - 4.3.2, 4.4.1</t>
  </si>
  <si>
    <t>OHSAS 18001 - 4.3.2, 4.5.3</t>
  </si>
  <si>
    <t>OHSAS 18001 - 4.4.5</t>
  </si>
  <si>
    <t>OHSAS 18001 - 4.5.1</t>
  </si>
  <si>
    <t>OHSAS 18001 - 4.4.1</t>
  </si>
  <si>
    <t>OHSAS 18001 - 4.3.1, 4.3.2</t>
  </si>
  <si>
    <t>OHSAS 18001 - 4.4.2, 4.3.2</t>
  </si>
  <si>
    <t>OHSAS 18001 – 4.4.2, 4.3.2</t>
  </si>
  <si>
    <t>OHSAS 18001 - 4.3.2, 4.5.1</t>
  </si>
  <si>
    <t>OHSAS 18001 - 4.5.1, 4.3.2</t>
  </si>
  <si>
    <t>OHSAS 18001 - 4.4.6</t>
  </si>
  <si>
    <t>OHSAS 18001 - 4.4.6, 4.3.2</t>
  </si>
  <si>
    <t>OHSAS 18001 - 4.4.6، 4.3.2</t>
  </si>
  <si>
    <t>OHSAS 18001 - 4.3.2, 4.4.6</t>
  </si>
  <si>
    <t>OHSAS 18001 - 4.3.2</t>
  </si>
  <si>
    <t>OHSAS 18001 - 4.3.1, 4.4.6</t>
  </si>
  <si>
    <t>OHSAS 18001 - 4.4.7, 4.3.2</t>
  </si>
  <si>
    <t>OHSAS 18001 - 4.4.7</t>
  </si>
  <si>
    <t>OHSAS 18000 - 4.5.1</t>
  </si>
  <si>
    <t>H&amp;S</t>
  </si>
  <si>
    <t>E</t>
  </si>
  <si>
    <t>QUESTIONS</t>
  </si>
  <si>
    <t>STANDARD</t>
  </si>
  <si>
    <t>I</t>
  </si>
  <si>
    <t>GUIDE</t>
  </si>
  <si>
    <t>برنامه ریزی و رهبری</t>
  </si>
  <si>
    <t>مهارت، آموزش و ارتباطات</t>
  </si>
  <si>
    <t>موضوع</t>
  </si>
  <si>
    <t>مدیریت تغییر و ریسک</t>
  </si>
  <si>
    <t>سیستمهای خرید</t>
  </si>
  <si>
    <t>قوانین کار و مجوزهای عملیاتی</t>
  </si>
  <si>
    <t>بازرسی و حفظ دارایی</t>
  </si>
  <si>
    <t>سیستم های سلامت شغلی</t>
  </si>
  <si>
    <t>تجهیزات حفاظت فردی</t>
  </si>
  <si>
    <t>گزارش و بررسی عدم تطابق / حادثه</t>
  </si>
  <si>
    <t>آمادگی اضطراری</t>
  </si>
  <si>
    <t>05.3 تایید میدانی</t>
  </si>
  <si>
    <t xml:space="preserve">06.4 تایید میدانی برای قوانین کار و مجوزهای عملیات </t>
  </si>
  <si>
    <t>06.5 تایید میدانی برای مدیریت آب و پساب</t>
  </si>
  <si>
    <t>07.7 تایید میدانی</t>
  </si>
  <si>
    <t>08.7 تایید میدانی</t>
  </si>
  <si>
    <t>09.4 تایید میدانی</t>
  </si>
  <si>
    <t>10.4 تایید میدانی</t>
  </si>
  <si>
    <t>11.6 تایید میدانی</t>
  </si>
  <si>
    <t xml:space="preserve">06.6 تایید میدانی برای کنترل پسماند </t>
  </si>
  <si>
    <t>ایمنی و سلامت - حداکثر 80 امتیاز، محیط زیست - حداکثر 80 امتیاز</t>
  </si>
  <si>
    <t>ایمنی و سلامت - حداکثر 100 امتیاز، محیط زیست - حداکثر 100 امتیاز</t>
  </si>
  <si>
    <t>ایمنی و سلامت - حداکثر 25 امتیاز، محیط زیست - حداکثر 25 امتیاز</t>
  </si>
  <si>
    <t>ایمنی و سلامت - حداکثر 45 امتیاز، محیط زیست - حداکثر 45 امتیاز</t>
  </si>
  <si>
    <t>ایمنی و سلامت - حداکثر 165 امتیاز، محیط زیست - حداکثر 165 امتیاز</t>
  </si>
  <si>
    <t>ایمنی و سلامت - حداکثر 50 امتیاز، محیط زیست - حداکثر 50 امتیاز</t>
  </si>
  <si>
    <t>ایمنی و سلامت - حداکثر 60 امتیاز، محیط زیست - حداکثر 0 امتیاز</t>
  </si>
  <si>
    <t>ایمنی و سلامت - حداکثر 100 امتیاز، محیط زیست - حداکثر 0 امتیاز</t>
  </si>
  <si>
    <t>ایمنی و سلامت - حداکثر 10 امتیاز، محیط زیست - حداکثر 10 امتیاز</t>
  </si>
  <si>
    <t>ایمنی و سلامت - حداکثر 15 امتیاز، محیط زیست - حداکثر 15 امتیاز</t>
  </si>
  <si>
    <t>ایمنی و سلامت - حداکثر 30 امتیاز، محیط زیست - حداکثر 30 امتیاز</t>
  </si>
  <si>
    <t>ایمنی و سلامت - حداکثر 40 امتیاز، محیط زیست - حداکثر 40 امتیاز</t>
  </si>
  <si>
    <t>ایمنی و سلامت - حداکثر 70 امتیاز، محیط زیست - حداکثر 70 امتیاز</t>
  </si>
  <si>
    <t>ایمنی و سلامت - حداکثر 120 امتیاز، محیط زیست - حداکثر 120 امتیاز</t>
  </si>
  <si>
    <t>ایمنی و سلامت - حداکثر 60 امتیاز، محیط زیست - حداکثر 60 امتیاز</t>
  </si>
  <si>
    <t>ایمنی و سلامت - حداکثر 160 امتیاز، محیط زیست - حداکثر 140 امتیاز</t>
  </si>
  <si>
    <t>ایمنی و سلامت - حداکثر 35 امتیاز، محیط زیست - حداکثر 35 امتیاز</t>
  </si>
  <si>
    <t>ایمنی و سلامت - حداکثر 200 امتیاز، محیط زیست - حداکثر 0 امتیاز</t>
  </si>
  <si>
    <t>ایمنی و سلامت - حداکثر 120 امتیاز، محیط زیست - حداکثر 0 امتیاز</t>
  </si>
  <si>
    <t>ایمنی و سلامت - حداکثر 300 امتیاز، محیط زیست - حداکثر 0 امتیاز</t>
  </si>
  <si>
    <t>ایمنی و سلامت - حداکثر 20 امتیاز، محیط زیست - حداکثر 20 امتیاز</t>
  </si>
  <si>
    <t>ایمنی و سلامت - حداکثر 40 امتیاز، محیط زیست - حداکثر 0 امتیاز</t>
  </si>
  <si>
    <t>ایمنی و سلامت - حداکثر 45 امتیاز، محیط زیست - حداکثر 0 امتیاز</t>
  </si>
  <si>
    <t>ایمنی و سلامت - حداکثر 20 امتیاز، محیط زیست - حداکثر 0 امتیاز</t>
  </si>
  <si>
    <t>ایمنی و سلامت - حداکثر 75 امتیاز، محیط زیست - حداکثر 75 امتیاز</t>
  </si>
  <si>
    <t>ایمنی و سلامت - حداکثر 30 امتیاز، محیط زیست - حداکثر 0 امتیاز</t>
  </si>
  <si>
    <t>Line number</t>
  </si>
  <si>
    <t xml:space="preserve">A 01.1.01 </t>
  </si>
  <si>
    <t>B 01.1.01.01</t>
  </si>
  <si>
    <t>B 01.1.02</t>
  </si>
  <si>
    <t>A 01.1.03</t>
  </si>
  <si>
    <t>C 01.1.04</t>
  </si>
  <si>
    <t>A 01.1.05</t>
  </si>
  <si>
    <t>A 01.1.06</t>
  </si>
  <si>
    <t>C 01.1.06.01</t>
  </si>
  <si>
    <t>C 01.1.06.02</t>
  </si>
  <si>
    <t>A 01.1.06.03</t>
  </si>
  <si>
    <t>A 01.1.07</t>
  </si>
  <si>
    <t>B 01.1.07.01</t>
  </si>
  <si>
    <t xml:space="preserve">A 01.1.07.02 </t>
  </si>
  <si>
    <t>A01.1.07.03</t>
  </si>
  <si>
    <t>B 01.1.08</t>
  </si>
  <si>
    <t>C 01.1.09</t>
  </si>
  <si>
    <t>A 01.1.10</t>
  </si>
  <si>
    <t>B 01.1.10.01</t>
  </si>
  <si>
    <t>B 01.1.10.02</t>
  </si>
  <si>
    <t>C 01.1.11</t>
  </si>
  <si>
    <t>A 01.2.10</t>
  </si>
  <si>
    <t>A 01.2.01.01</t>
  </si>
  <si>
    <t>A 01.2.02</t>
  </si>
  <si>
    <t>B 01.2.03</t>
  </si>
  <si>
    <t xml:space="preserve">C 01.2.04 </t>
  </si>
  <si>
    <t>B 01.3.01</t>
  </si>
  <si>
    <t>B 01.3.02</t>
  </si>
  <si>
    <t>A 01.4.01</t>
  </si>
  <si>
    <t>B 01.4.02</t>
  </si>
  <si>
    <t>B 01.4.03</t>
  </si>
  <si>
    <t>C 01.4.03.01</t>
  </si>
  <si>
    <t>A 01.4.04</t>
  </si>
  <si>
    <t>B 01.4.04.01</t>
  </si>
  <si>
    <t>C 01.4.04.02</t>
  </si>
  <si>
    <t>C 01.5.01</t>
  </si>
  <si>
    <t>C 01.5.01.01</t>
  </si>
  <si>
    <t>A 01.5.02</t>
  </si>
  <si>
    <t>B 01.5.02.01</t>
  </si>
  <si>
    <t>C 01.5.03</t>
  </si>
  <si>
    <t>C 01.5.03.01</t>
  </si>
  <si>
    <t>A 01.5.04</t>
  </si>
  <si>
    <t>A 01.5.05</t>
  </si>
  <si>
    <t>C 01.5.06</t>
  </si>
  <si>
    <t>C 01.5.06.01</t>
  </si>
  <si>
    <t>A 01.6.01</t>
  </si>
  <si>
    <t>A 01.6.02</t>
  </si>
  <si>
    <t>B 01.6.03</t>
  </si>
  <si>
    <t>A 01.6.04.01</t>
  </si>
  <si>
    <t>A 01.6.04.02</t>
  </si>
  <si>
    <t>B 01.6.05</t>
  </si>
  <si>
    <t>B 01.6.06</t>
  </si>
  <si>
    <t>A 01.6.07</t>
  </si>
  <si>
    <t>A 01.7.01</t>
  </si>
  <si>
    <t>C 01.7.02</t>
  </si>
  <si>
    <t xml:space="preserve">C 01.7.03 </t>
  </si>
  <si>
    <t>C 01.7.04</t>
  </si>
  <si>
    <t>C 01.7.05</t>
  </si>
  <si>
    <t>C 01.7.06</t>
  </si>
  <si>
    <t xml:space="preserve">C 01.7.07 </t>
  </si>
  <si>
    <t>C 01.7.08</t>
  </si>
  <si>
    <t>C 01.7.09</t>
  </si>
  <si>
    <t>C 01.7.10</t>
  </si>
  <si>
    <t>C 01.7.11</t>
  </si>
  <si>
    <t>C 01.7.12</t>
  </si>
  <si>
    <t>C 01.7.13</t>
  </si>
  <si>
    <t>C 01.7.14</t>
  </si>
  <si>
    <t>C 01.7.15</t>
  </si>
  <si>
    <t xml:space="preserve">A 01.8.01 </t>
  </si>
  <si>
    <t>A 01.8.02</t>
  </si>
  <si>
    <t>A 01.8.03</t>
  </si>
  <si>
    <t xml:space="preserve">B 01.8.04 </t>
  </si>
  <si>
    <t>C 01.8.05</t>
  </si>
  <si>
    <t>D 01.9.01</t>
  </si>
  <si>
    <t>D 01.9.02</t>
  </si>
  <si>
    <t>D 01.9.03</t>
  </si>
  <si>
    <t>A 02.1.01</t>
  </si>
  <si>
    <t xml:space="preserve">C 02.1.01.01 </t>
  </si>
  <si>
    <t>B 02.1.01.02</t>
  </si>
  <si>
    <t>B 02.1.01.03</t>
  </si>
  <si>
    <t>C 02.1.01.04</t>
  </si>
  <si>
    <t>A 02.1.01.05</t>
  </si>
  <si>
    <t>C 02.1.02.01</t>
  </si>
  <si>
    <t>C 02.1.02.02</t>
  </si>
  <si>
    <t>C 02.1.02.03</t>
  </si>
  <si>
    <t>C 02.1.02.04</t>
  </si>
  <si>
    <t>A 02.2.01</t>
  </si>
  <si>
    <t>A 02.2.02</t>
  </si>
  <si>
    <t>B 02.2.02.01</t>
  </si>
  <si>
    <t>A 02.2.03</t>
  </si>
  <si>
    <t>B 02.2.04</t>
  </si>
  <si>
    <t>B 02.2.05</t>
  </si>
  <si>
    <t xml:space="preserve">A 02.2.06 </t>
  </si>
  <si>
    <t>B 02.2.06.01</t>
  </si>
  <si>
    <t xml:space="preserve">C 02.2.06.02 </t>
  </si>
  <si>
    <t>B 02.2.07</t>
  </si>
  <si>
    <t>C 02.2.08</t>
  </si>
  <si>
    <t>B 02.2.09</t>
  </si>
  <si>
    <t xml:space="preserve">C 02.2.10 </t>
  </si>
  <si>
    <t>B 02.2.11</t>
  </si>
  <si>
    <t>B 02.3.01</t>
  </si>
  <si>
    <t>C 02.3.01.01</t>
  </si>
  <si>
    <t xml:space="preserve">B 02.3.02 </t>
  </si>
  <si>
    <t>C 02.3.02.01</t>
  </si>
  <si>
    <t xml:space="preserve">A 02.3.03 </t>
  </si>
  <si>
    <t xml:space="preserve">B 02.4.01 </t>
  </si>
  <si>
    <t>B 02.4.01.01</t>
  </si>
  <si>
    <t>A 02.5.01</t>
  </si>
  <si>
    <t>A 02.5.01.01</t>
  </si>
  <si>
    <t>B 02.5.02</t>
  </si>
  <si>
    <t>D 02.5.03</t>
  </si>
  <si>
    <t>C 02.5.04</t>
  </si>
  <si>
    <t>A 02.5.05</t>
  </si>
  <si>
    <t xml:space="preserve">C 02.5.06 </t>
  </si>
  <si>
    <t xml:space="preserve">C 02.5.06.01 </t>
  </si>
  <si>
    <t xml:space="preserve">C 02.5.07 </t>
  </si>
  <si>
    <t>B 02.5.08</t>
  </si>
  <si>
    <t xml:space="preserve">C 02.5.09 </t>
  </si>
  <si>
    <t xml:space="preserve">A 02.5.10 </t>
  </si>
  <si>
    <t>C 02.5.11</t>
  </si>
  <si>
    <t>C 02.5.11.01</t>
  </si>
  <si>
    <t>C 02.5.11.02</t>
  </si>
  <si>
    <t>A 02.6.01</t>
  </si>
  <si>
    <t xml:space="preserve">B 02.6.02 </t>
  </si>
  <si>
    <t>B 02.6.03</t>
  </si>
  <si>
    <t>A 02.6.04</t>
  </si>
  <si>
    <t>A 02.6.05</t>
  </si>
  <si>
    <t>B 02.6.06</t>
  </si>
  <si>
    <t>D 02.7.01</t>
  </si>
  <si>
    <t xml:space="preserve">A 03.1.01 </t>
  </si>
  <si>
    <t xml:space="preserve">B 03.1.02 </t>
  </si>
  <si>
    <t xml:space="preserve">B 03.1.02.01 </t>
  </si>
  <si>
    <t>A 03.1.03</t>
  </si>
  <si>
    <t>B 03.1.04</t>
  </si>
  <si>
    <t xml:space="preserve">B 03.1.04.01 </t>
  </si>
  <si>
    <t>B 03.1.05</t>
  </si>
  <si>
    <t>B 03.1.05.01</t>
  </si>
  <si>
    <t>B 03.1.05.02</t>
  </si>
  <si>
    <t>A 03.1.06</t>
  </si>
  <si>
    <t>C 03.1.07</t>
  </si>
  <si>
    <t xml:space="preserve">B 03.1.08 </t>
  </si>
  <si>
    <t>C 03.1.09</t>
  </si>
  <si>
    <t>A 03.2.01</t>
  </si>
  <si>
    <t xml:space="preserve">A 03.2.02 </t>
  </si>
  <si>
    <t>C 03.2.03</t>
  </si>
  <si>
    <t xml:space="preserve">C 03.2.04 </t>
  </si>
  <si>
    <t>C 03.2.05</t>
  </si>
  <si>
    <t xml:space="preserve">C 03.2.06 </t>
  </si>
  <si>
    <t>A 03.2.07</t>
  </si>
  <si>
    <t>B 03.2.08</t>
  </si>
  <si>
    <t xml:space="preserve">B 03.3.01 </t>
  </si>
  <si>
    <t xml:space="preserve">B 03.3.02 </t>
  </si>
  <si>
    <t>B 03.3.02.01</t>
  </si>
  <si>
    <t xml:space="preserve">A 03.3.03 </t>
  </si>
  <si>
    <t xml:space="preserve">B 03.3.04 </t>
  </si>
  <si>
    <t>B 03.3.05</t>
  </si>
  <si>
    <t>B 03.3.06</t>
  </si>
  <si>
    <t>B 03.3.07</t>
  </si>
  <si>
    <t>B 03.3.07.01</t>
  </si>
  <si>
    <t>C 03.3.07.02</t>
  </si>
  <si>
    <t>A 03.3.08</t>
  </si>
  <si>
    <t>C 03.3.09</t>
  </si>
  <si>
    <t>A 03.4.01</t>
  </si>
  <si>
    <t>B 03.4.02</t>
  </si>
  <si>
    <t>C 03.4.03</t>
  </si>
  <si>
    <t>C 03.4.04</t>
  </si>
  <si>
    <t>C 03.4.05</t>
  </si>
  <si>
    <t>C 03.4.06</t>
  </si>
  <si>
    <t>C 03.4.06.01</t>
  </si>
  <si>
    <t>C 03.4.06.02</t>
  </si>
  <si>
    <t xml:space="preserve">D 03.5.01 </t>
  </si>
  <si>
    <t>D 03.5.02</t>
  </si>
  <si>
    <t>D 03.5.03</t>
  </si>
  <si>
    <t xml:space="preserve">D 03.5.04 </t>
  </si>
  <si>
    <t xml:space="preserve">D 03.5.05 </t>
  </si>
  <si>
    <t>D 03.5.06</t>
  </si>
  <si>
    <t xml:space="preserve">A 03.6.01 </t>
  </si>
  <si>
    <t xml:space="preserve">A 03.6.02 </t>
  </si>
  <si>
    <t>A 03.6.03</t>
  </si>
  <si>
    <t xml:space="preserve">A 03.6.04 </t>
  </si>
  <si>
    <t>A 03.6.05</t>
  </si>
  <si>
    <t>A 03.6.06</t>
  </si>
  <si>
    <t>A 03.7.01</t>
  </si>
  <si>
    <t xml:space="preserve">A 03.7.02 </t>
  </si>
  <si>
    <t>A 03.7.03</t>
  </si>
  <si>
    <t xml:space="preserve">A 05.1.01 </t>
  </si>
  <si>
    <t xml:space="preserve">B 05.1.01.01 </t>
  </si>
  <si>
    <t>C 05.1.02</t>
  </si>
  <si>
    <t xml:space="preserve">A 05.1.03 </t>
  </si>
  <si>
    <t>B 05.1.04</t>
  </si>
  <si>
    <t>B 05.1.05</t>
  </si>
  <si>
    <t>A 05.1.06</t>
  </si>
  <si>
    <t>B 05.1.06.01</t>
  </si>
  <si>
    <t>B 05.1.07</t>
  </si>
  <si>
    <t>C 05.1.07.01</t>
  </si>
  <si>
    <t xml:space="preserve">C 05.1.08 </t>
  </si>
  <si>
    <t>C 05.1.09</t>
  </si>
  <si>
    <t>B 05.1.10</t>
  </si>
  <si>
    <t>A 05.2.01</t>
  </si>
  <si>
    <t>B 05.2.01.01</t>
  </si>
  <si>
    <t>B 05.2.02</t>
  </si>
  <si>
    <t>B 05.2.03</t>
  </si>
  <si>
    <t xml:space="preserve">B 05.2.04 </t>
  </si>
  <si>
    <t>B 05.2.05</t>
  </si>
  <si>
    <t>A 05.2.06</t>
  </si>
  <si>
    <t>A 05.2.07</t>
  </si>
  <si>
    <t>C 05.2.08</t>
  </si>
  <si>
    <t>B 05.2.09</t>
  </si>
  <si>
    <t xml:space="preserve">B 05.2.10 </t>
  </si>
  <si>
    <t>C 05.2.11</t>
  </si>
  <si>
    <t xml:space="preserve">C 05.2.12 </t>
  </si>
  <si>
    <t>D 05.3. 02</t>
  </si>
  <si>
    <t>D 05.3.03</t>
  </si>
  <si>
    <t xml:space="preserve">D 05.3.04 </t>
  </si>
  <si>
    <t>A 06.1.01</t>
  </si>
  <si>
    <t>A 06.1.02</t>
  </si>
  <si>
    <t xml:space="preserve">A 06.1.02.01 </t>
  </si>
  <si>
    <t>B 06.1.03</t>
  </si>
  <si>
    <t>A 06.1.03.1</t>
  </si>
  <si>
    <t>B 06.1.03.02</t>
  </si>
  <si>
    <t>B 06.1.04</t>
  </si>
  <si>
    <t>C 06.1.05</t>
  </si>
  <si>
    <t xml:space="preserve">A 06.2.01 </t>
  </si>
  <si>
    <t xml:space="preserve">B 06.2.02 </t>
  </si>
  <si>
    <t>A 06.2.03</t>
  </si>
  <si>
    <t>B 06.2.04</t>
  </si>
  <si>
    <t>A 06.3.01</t>
  </si>
  <si>
    <t xml:space="preserve">D 06.4.01 </t>
  </si>
  <si>
    <t>D 06.4.02</t>
  </si>
  <si>
    <t>D 06.4.03</t>
  </si>
  <si>
    <t>D 06.5.01</t>
  </si>
  <si>
    <t>D 06.5.02</t>
  </si>
  <si>
    <t>D 06.5.03</t>
  </si>
  <si>
    <t>D 06.6.01</t>
  </si>
  <si>
    <t>D 06.6.02</t>
  </si>
  <si>
    <t>D 06.7.01</t>
  </si>
  <si>
    <t>D 06.7.02</t>
  </si>
  <si>
    <t xml:space="preserve">D 06.7.03 </t>
  </si>
  <si>
    <t xml:space="preserve">D 06.7.04 </t>
  </si>
  <si>
    <t xml:space="preserve">D 06.7.05 </t>
  </si>
  <si>
    <t>A 07.1.01</t>
  </si>
  <si>
    <t xml:space="preserve">C 07.1.01.01 </t>
  </si>
  <si>
    <t>B 07.1.01.02</t>
  </si>
  <si>
    <t>C 07.1.02</t>
  </si>
  <si>
    <t>C 07.1.02.01</t>
  </si>
  <si>
    <t xml:space="preserve">A 07.1.03 </t>
  </si>
  <si>
    <t>C 07.1.04</t>
  </si>
  <si>
    <t>B 07.1.04.01</t>
  </si>
  <si>
    <t xml:space="preserve">A 07.1.05 </t>
  </si>
  <si>
    <t xml:space="preserve">A 07.1.06 </t>
  </si>
  <si>
    <t>A 07.2.01</t>
  </si>
  <si>
    <t>C 07.2.02</t>
  </si>
  <si>
    <t>A 07.2.03</t>
  </si>
  <si>
    <t xml:space="preserve">A 07.3.01 </t>
  </si>
  <si>
    <t>C 07.3.02</t>
  </si>
  <si>
    <t>B 07.3.03</t>
  </si>
  <si>
    <t xml:space="preserve">C 07.3.04 </t>
  </si>
  <si>
    <t>A 07.4.01</t>
  </si>
  <si>
    <t xml:space="preserve">B 07.4.01.01 </t>
  </si>
  <si>
    <t>B 07.4.01.02</t>
  </si>
  <si>
    <t>A 07.4.01.03</t>
  </si>
  <si>
    <t>A 07.4.02</t>
  </si>
  <si>
    <t xml:space="preserve">B 07.4.02.01 </t>
  </si>
  <si>
    <t>B 07.4.03</t>
  </si>
  <si>
    <t xml:space="preserve">A 07.4.04 </t>
  </si>
  <si>
    <t>A 07.4.05</t>
  </si>
  <si>
    <t>B 07.4.05.01</t>
  </si>
  <si>
    <t>B 07.4.06</t>
  </si>
  <si>
    <t>B 07.4.06.01</t>
  </si>
  <si>
    <t xml:space="preserve">C 07.4.06.02 </t>
  </si>
  <si>
    <t>B 07.4.06.03</t>
  </si>
  <si>
    <t>B 07.4.07</t>
  </si>
  <si>
    <t>B 07.4.08</t>
  </si>
  <si>
    <t>B 07.4.09</t>
  </si>
  <si>
    <t>B 07.4.10</t>
  </si>
  <si>
    <t xml:space="preserve">A 07.4.11 </t>
  </si>
  <si>
    <t>C 07.4.12</t>
  </si>
  <si>
    <t xml:space="preserve">B 07.4.13 </t>
  </si>
  <si>
    <t xml:space="preserve">B 07.4.13.01 </t>
  </si>
  <si>
    <t xml:space="preserve">B 07.4.14 </t>
  </si>
  <si>
    <t>B 07.4.15</t>
  </si>
  <si>
    <t xml:space="preserve">B 07.4.16 </t>
  </si>
  <si>
    <t>C 07.4.16.01</t>
  </si>
  <si>
    <t xml:space="preserve">B 07.4.16.02 </t>
  </si>
  <si>
    <t>B 07.4.17</t>
  </si>
  <si>
    <t>C 07.4.18</t>
  </si>
  <si>
    <t>A 07.5.01</t>
  </si>
  <si>
    <t>C 07.5.01.01</t>
  </si>
  <si>
    <t>A 07.5.01.02</t>
  </si>
  <si>
    <t>A 07.5.01.03</t>
  </si>
  <si>
    <t xml:space="preserve">A 07.5.02 </t>
  </si>
  <si>
    <t xml:space="preserve">A 07.5.03 </t>
  </si>
  <si>
    <t>A 07.5.04</t>
  </si>
  <si>
    <t>B 07.6.01</t>
  </si>
  <si>
    <t>D 07.7.01</t>
  </si>
  <si>
    <t>D 07.7.02</t>
  </si>
  <si>
    <t>D 07.7.03</t>
  </si>
  <si>
    <t>D 07.7.04</t>
  </si>
  <si>
    <t xml:space="preserve">D 07.7.05 </t>
  </si>
  <si>
    <t xml:space="preserve">D 07.7.06 </t>
  </si>
  <si>
    <t xml:space="preserve">D 07.7.07 </t>
  </si>
  <si>
    <t>D 07.7.08</t>
  </si>
  <si>
    <t xml:space="preserve">D 07.7.09 </t>
  </si>
  <si>
    <t>D 07.7.10</t>
  </si>
  <si>
    <t xml:space="preserve">D 07.7.11 </t>
  </si>
  <si>
    <t xml:space="preserve">D 07.7.12 </t>
  </si>
  <si>
    <t xml:space="preserve">D 07.7.13 </t>
  </si>
  <si>
    <t>A 08.1.01</t>
  </si>
  <si>
    <t>A 08.2.01</t>
  </si>
  <si>
    <t xml:space="preserve">A 08.2.01.1 </t>
  </si>
  <si>
    <t xml:space="preserve">B 08.2.02 </t>
  </si>
  <si>
    <t>A 08.3.01</t>
  </si>
  <si>
    <t>A 08.2.03</t>
  </si>
  <si>
    <t>C 08.3.02.01</t>
  </si>
  <si>
    <t xml:space="preserve">B 08.4.01 </t>
  </si>
  <si>
    <t xml:space="preserve">C 08.5.01 </t>
  </si>
  <si>
    <t xml:space="preserve">C 08.5.01.01 </t>
  </si>
  <si>
    <t xml:space="preserve">C 08.5.02 </t>
  </si>
  <si>
    <t>A 08.5.03</t>
  </si>
  <si>
    <t>B 08.5.03.01</t>
  </si>
  <si>
    <t>B 08.5.04</t>
  </si>
  <si>
    <t>C 08.5.05</t>
  </si>
  <si>
    <t>B 08.5.06</t>
  </si>
  <si>
    <t>B 08.5.07</t>
  </si>
  <si>
    <t xml:space="preserve">A 08.5.08 </t>
  </si>
  <si>
    <t>A 08.6.01</t>
  </si>
  <si>
    <t>B 08.6.01.01</t>
  </si>
  <si>
    <t xml:space="preserve">A 08.6.02 </t>
  </si>
  <si>
    <t>D 08.7.01</t>
  </si>
  <si>
    <t xml:space="preserve">D 08.7.02 </t>
  </si>
  <si>
    <t>D 08.7.03</t>
  </si>
  <si>
    <t>D 08.7.04</t>
  </si>
  <si>
    <t>D 08.7.05</t>
  </si>
  <si>
    <t>B 08.7.06</t>
  </si>
  <si>
    <t>D 08.7.07</t>
  </si>
  <si>
    <t>D 08.7.08</t>
  </si>
  <si>
    <t xml:space="preserve">D 08.7.09 </t>
  </si>
  <si>
    <t>A 09.1.01</t>
  </si>
  <si>
    <t xml:space="preserve">B 09.1.01.01 </t>
  </si>
  <si>
    <t>B 09.1.01.02</t>
  </si>
  <si>
    <t>B 09.1.01.03</t>
  </si>
  <si>
    <t>C 09.1.02</t>
  </si>
  <si>
    <t>A 09.2.01</t>
  </si>
  <si>
    <t>A 09.2.01.01</t>
  </si>
  <si>
    <t>A 09.2.01.02</t>
  </si>
  <si>
    <t xml:space="preserve">C 09.2.01.03 </t>
  </si>
  <si>
    <t>B 09.2.01.04</t>
  </si>
  <si>
    <t>A 09.2.02</t>
  </si>
  <si>
    <t>C 09.2.02.01</t>
  </si>
  <si>
    <t>A 09.3.01</t>
  </si>
  <si>
    <t>C 09.3.02</t>
  </si>
  <si>
    <t xml:space="preserve">D 09.4.01 </t>
  </si>
  <si>
    <t xml:space="preserve">A 10.1.01 </t>
  </si>
  <si>
    <t>B 10.1.01.01</t>
  </si>
  <si>
    <t>A 10.1.02</t>
  </si>
  <si>
    <t>B 10.1.02.01</t>
  </si>
  <si>
    <t>C 10.1.03</t>
  </si>
  <si>
    <t xml:space="preserve">B 10.1.04 </t>
  </si>
  <si>
    <t>A 10.1.05</t>
  </si>
  <si>
    <t>B 10.1.06</t>
  </si>
  <si>
    <t>B 10.1.06.01</t>
  </si>
  <si>
    <t>B 10.1.07</t>
  </si>
  <si>
    <t>B 10.1.08</t>
  </si>
  <si>
    <t>B 10.1.09</t>
  </si>
  <si>
    <t xml:space="preserve">B 10.2.01 </t>
  </si>
  <si>
    <t>B 10.2.02</t>
  </si>
  <si>
    <t>B 10.2.03</t>
  </si>
  <si>
    <t>A 10.3.01</t>
  </si>
  <si>
    <t>C 10.3.01.01</t>
  </si>
  <si>
    <t>A 10.3.02</t>
  </si>
  <si>
    <t xml:space="preserve">D 10.4.01 </t>
  </si>
  <si>
    <t xml:space="preserve">D 10.4.02 </t>
  </si>
  <si>
    <t>A 11.1.01</t>
  </si>
  <si>
    <t>A 11.1.01.01</t>
  </si>
  <si>
    <t xml:space="preserve">B 11.1.01.02 </t>
  </si>
  <si>
    <t>B 11.1.02</t>
  </si>
  <si>
    <t xml:space="preserve">B 11.1.03 </t>
  </si>
  <si>
    <t xml:space="preserve">B 11.1.04 </t>
  </si>
  <si>
    <t>A 11.2.01</t>
  </si>
  <si>
    <t xml:space="preserve">B 11.2.02 </t>
  </si>
  <si>
    <t>B 11.2.02.01</t>
  </si>
  <si>
    <t>A 11.2.02.02</t>
  </si>
  <si>
    <t>B 11.2.03</t>
  </si>
  <si>
    <t xml:space="preserve">B 11.2.04 </t>
  </si>
  <si>
    <t>B 11.2.04.01</t>
  </si>
  <si>
    <t>A 11.2.05</t>
  </si>
  <si>
    <t>A 11.2.06</t>
  </si>
  <si>
    <t>C 11.2.07</t>
  </si>
  <si>
    <t>B 11.3.01</t>
  </si>
  <si>
    <t>A 11.3.01.01</t>
  </si>
  <si>
    <t>C 11.3.01.02</t>
  </si>
  <si>
    <t xml:space="preserve">B 11.3.02 </t>
  </si>
  <si>
    <t>C 11.3.02.01</t>
  </si>
  <si>
    <t>A 11.3.03</t>
  </si>
  <si>
    <t>C 11.3.03.01</t>
  </si>
  <si>
    <t>A 11.4.01</t>
  </si>
  <si>
    <t>B 11.4.02</t>
  </si>
  <si>
    <t>B 11.4.03</t>
  </si>
  <si>
    <t>D 11.4.04</t>
  </si>
  <si>
    <t xml:space="preserve">B 11.5.01 </t>
  </si>
  <si>
    <t>C 11.5.02</t>
  </si>
  <si>
    <t>D 11.6.01</t>
  </si>
  <si>
    <t>D 11.6.02.01</t>
  </si>
  <si>
    <t>D 11.6.02.02</t>
  </si>
  <si>
    <t>D 11.6.02.03</t>
  </si>
  <si>
    <t>D 11.6.02.04</t>
  </si>
  <si>
    <t>D 11.6.02.05</t>
  </si>
  <si>
    <t>D 11.6.02.06</t>
  </si>
  <si>
    <t>D 11.6.02.07</t>
  </si>
  <si>
    <t>D 11.6.02.08</t>
  </si>
  <si>
    <t>D 11.6.02.09</t>
  </si>
  <si>
    <t>C 11.6.03</t>
  </si>
  <si>
    <t xml:space="preserve">B 12.1.01 </t>
  </si>
  <si>
    <t>A 12.1.02</t>
  </si>
  <si>
    <t xml:space="preserve">B 12.2.01 </t>
  </si>
  <si>
    <t xml:space="preserve">B 12.2.03 </t>
  </si>
  <si>
    <t>C 12.2.04</t>
  </si>
  <si>
    <t>B 12.2.05</t>
  </si>
  <si>
    <t xml:space="preserve">A 12.2.06 </t>
  </si>
  <si>
    <t>B 12.2.07</t>
  </si>
  <si>
    <t>B 12.2.08</t>
  </si>
  <si>
    <t xml:space="preserve">A 12.2.10 </t>
  </si>
  <si>
    <t xml:space="preserve">B 12.2.10.01 </t>
  </si>
  <si>
    <t>C 12.2.10.02</t>
  </si>
  <si>
    <t>B 12.2.11</t>
  </si>
  <si>
    <t>B 12.2.12</t>
  </si>
  <si>
    <t xml:space="preserve">A 12.3.01 </t>
  </si>
  <si>
    <t>B 12.3.02</t>
  </si>
  <si>
    <t>B 12.3.03</t>
  </si>
  <si>
    <t>B 12.3.04</t>
  </si>
  <si>
    <t>C 12.3.05</t>
  </si>
  <si>
    <t>B 12.3.06</t>
  </si>
  <si>
    <t>A 13.1.01</t>
  </si>
  <si>
    <t xml:space="preserve">B 13.1.01.01 </t>
  </si>
  <si>
    <t>B 13.1.02</t>
  </si>
  <si>
    <t>B 13.1.03</t>
  </si>
  <si>
    <t>C 13.1.04</t>
  </si>
  <si>
    <t>B 13.1.05</t>
  </si>
  <si>
    <t>A 13.1.06</t>
  </si>
  <si>
    <t>B 13.1.06.01</t>
  </si>
  <si>
    <t>A 13.1.07</t>
  </si>
  <si>
    <t>A 13.1.08</t>
  </si>
  <si>
    <t>B 13.1.09</t>
  </si>
  <si>
    <t>B 13.1.10</t>
  </si>
  <si>
    <t>A 13.1.11</t>
  </si>
  <si>
    <t>A 13.2.01</t>
  </si>
  <si>
    <t>C 13.2.02</t>
  </si>
  <si>
    <t xml:space="preserve"> آیا منابع، نقش ها، مسئولیت ها و اختیارات تعریف و ابلاغ شده است ؟</t>
  </si>
  <si>
    <t>آیا سوابق جلسات گروه نگهداری می شوند؟</t>
  </si>
  <si>
    <t xml:space="preserve">آیا سوابق سفارشات خرید نگهداری می شود؟                                                </t>
  </si>
  <si>
    <t>آیا سوابق آموزش پرميت ها (مجوز های کار) نگهداری می شود؟</t>
  </si>
  <si>
    <t xml:space="preserve">سطح انطباق سازمان با الزامات روشنایی چقدر است؟                                   </t>
  </si>
  <si>
    <t xml:space="preserve">سطح تطابق سازمان با الزامات سیستم مکانیکی چقدر است؟                                 </t>
  </si>
  <si>
    <t xml:space="preserve">سازمان هرچند وقت یک بار لیست بازرسی های مورد نیاز را برای اطمینان از انطباق با الزامات قانونی بررسی و به روز رسانی می کند؟                                                               </t>
  </si>
  <si>
    <t>آیا سازمان فرآیندی به منظور آگاهی از نقض بالقوه یا بالفعل قوانین مربوطه دارد؟</t>
  </si>
  <si>
    <t xml:space="preserve">سطح انطباق شرکت با الزامات تجهیزات و دستگاه بالابر چقدر است؟                </t>
  </si>
  <si>
    <t xml:space="preserve">سطح تطابق شرکت با الزامات تجهیزات متحرک چقدر است؟                         </t>
  </si>
  <si>
    <t xml:space="preserve">آیا سوابقی از داروهای توزیع شده نگهداری می شود؟                                      </t>
  </si>
  <si>
    <t>OHSAS 18001 - 4.5.4
ISO 14001 - 4.5.4</t>
  </si>
  <si>
    <t>OHSAS 18001 - 4.5.3
ISO 14001 - 4.5.4</t>
  </si>
  <si>
    <t>OHSAS 18001 - 4.5.3
ISO 14001 - 4.5.3</t>
  </si>
  <si>
    <t>0001</t>
  </si>
  <si>
    <t>0002</t>
  </si>
  <si>
    <t>0003</t>
  </si>
  <si>
    <t>0005</t>
  </si>
  <si>
    <t>0006</t>
  </si>
  <si>
    <t>0007</t>
  </si>
  <si>
    <t>0008</t>
  </si>
  <si>
    <t>0009</t>
  </si>
  <si>
    <t>0010</t>
  </si>
  <si>
    <t>0011</t>
  </si>
  <si>
    <t>0012</t>
  </si>
  <si>
    <t>0013</t>
  </si>
  <si>
    <t>شماره فصل</t>
  </si>
  <si>
    <t>C 12.3.07</t>
  </si>
  <si>
    <t>B 12.3.08</t>
  </si>
  <si>
    <t>C 12.3.09</t>
  </si>
  <si>
    <t>B 12.3.10</t>
  </si>
  <si>
    <t>C 12.3.11</t>
  </si>
  <si>
    <t>B 12.3.12</t>
  </si>
  <si>
    <t>درصد انطباق خروجي آلاينده هاي هوا از دودكش ها با استاندارد مربوطه به چه میزان می باشد؟</t>
  </si>
  <si>
    <t xml:space="preserve">درصد مساحت فضاي سبز شركت نسبت به مساحت فضاي صنعتي چه میزان می باشد؟ </t>
  </si>
  <si>
    <t>C 12.3.13</t>
  </si>
  <si>
    <t>B 12.3.14</t>
  </si>
  <si>
    <t>C 12.3.15</t>
  </si>
  <si>
    <t>سیستم اقدامات اصلاحی و پیشگیرانه</t>
  </si>
  <si>
    <t>8.6 سوابق</t>
  </si>
  <si>
    <t>B 01.3.03</t>
  </si>
  <si>
    <t>B 01.3.04</t>
  </si>
  <si>
    <t>B 01.3.05</t>
  </si>
  <si>
    <t>C 07.2.04</t>
  </si>
  <si>
    <t>آيا برنامه PM پمپ هاي آتش نشاني انجام مي پذيرد؟</t>
  </si>
  <si>
    <t>آيا پمپ هاي آتش نشاني كامل در سرويس مي باشد ؟</t>
  </si>
  <si>
    <t>آيا شبكه آب آتش نشاني كامل در سرويس است ؟</t>
  </si>
  <si>
    <t>آيا تجهيزات ثابت (مانيتور ، هيدرانت ، هوزريل ، Sprinkler  ، Deluge ) به صورت كامل در سرويس است؟</t>
  </si>
  <si>
    <t>آيا PM خودروهاي آتش نشاني به صورت كامل انجام مي پذيرد؟</t>
  </si>
  <si>
    <t>آيا خودروهاي اطفايي آتش نشاني بدون نقص و مطابق ظرفيت طراحي در سرويس است؟</t>
  </si>
  <si>
    <t>آيا ساير خودروهاي آتش نشاني بدون نقص در سرويس هستند ؟</t>
  </si>
  <si>
    <t>آيا مديريت فوم به نحو مطلوبي انجام مي پذيرد (كيفيت - خريد – ذخيره – كنترل – مصرف – نگهداري)؟</t>
  </si>
  <si>
    <t>C 02.1.02.05</t>
  </si>
  <si>
    <t>آيا ارزيابي آتش نشاني مطابق برنامه تدوين شده انجام مي پذيرد؟</t>
  </si>
  <si>
    <t>B 02.4.01.02</t>
  </si>
  <si>
    <t>C 02.5.12</t>
  </si>
  <si>
    <t>C 07.2.05</t>
  </si>
  <si>
    <t>C 07.2.06</t>
  </si>
  <si>
    <t>C 07.2.07</t>
  </si>
  <si>
    <t>C 07.2.08</t>
  </si>
  <si>
    <t>C 07.2.09</t>
  </si>
  <si>
    <t>C 07.2.10</t>
  </si>
  <si>
    <t>C 07.2.11</t>
  </si>
  <si>
    <t>C 07.2.12</t>
  </si>
  <si>
    <t>C 07.2.13</t>
  </si>
  <si>
    <t>B 02.4.01.03</t>
  </si>
  <si>
    <t>C 02.5.13</t>
  </si>
  <si>
    <t>A 10.3.03</t>
  </si>
  <si>
    <t>A 10.3.04</t>
  </si>
  <si>
    <t>A 10.3.05</t>
  </si>
  <si>
    <t>A 10.3.06</t>
  </si>
  <si>
    <t>A 10.3.07</t>
  </si>
  <si>
    <t>A 10.3.08</t>
  </si>
  <si>
    <t>تعداد نفر ساعات كار بدون حادثه چه ميزان است؟</t>
  </si>
  <si>
    <t>ضریب شدت حادثه (ASR) چند مي باشد؟</t>
  </si>
  <si>
    <t>تواتر جراحات قابل ثبت به ازای یک میلیون ساعت (TRIF) چه مقدار مي باشد؟</t>
  </si>
  <si>
    <t>نرخ شیوع رویداد منجر به فوت(FIR) چند است؟</t>
  </si>
  <si>
    <t>تواتر جراحات منجر به زمان تلف شده (LTIF) چند است؟</t>
  </si>
  <si>
    <t>نرخ حوادث منجر به فوت (FAR) چند است؟</t>
  </si>
  <si>
    <t>A 10.3.09</t>
  </si>
  <si>
    <t>آيا سيستم گزارش شبه حوادث در سازمان جاري و موثر مي باشد؟</t>
  </si>
  <si>
    <t>C 07.2.14</t>
  </si>
  <si>
    <t>آيا PM سيستم هاي F&amp;G‌ انجام مي شود ؟</t>
  </si>
  <si>
    <t>C 07.2.15</t>
  </si>
  <si>
    <t>آيا سيستم هاي F&amp;G‌ به صورت كامل در سرويس مي باشد ؟</t>
  </si>
  <si>
    <t>اندازه گیری - نظارت و ممیزی</t>
  </si>
  <si>
    <t>آيا اندازه گيري عوامل زيان آور محيط كار در زمينه ارگونومي انجام مي پذيرد؟</t>
  </si>
  <si>
    <t>B 08.4.02</t>
  </si>
  <si>
    <t>B 08.4.03</t>
  </si>
  <si>
    <t>B 08.4.04</t>
  </si>
  <si>
    <t>B 08.4.05</t>
  </si>
  <si>
    <t>B 08.4.06</t>
  </si>
  <si>
    <t>B 08.4.07</t>
  </si>
  <si>
    <t>B 08.4.08</t>
  </si>
  <si>
    <t>B 08.4.09</t>
  </si>
  <si>
    <t>B 08.4.10</t>
  </si>
  <si>
    <t>آيا ارزيابي اثرات بهداشتي (HIA)  انجام مي پذيرد ؟</t>
  </si>
  <si>
    <t>آيا اندازه گيري عوامل زيان آور محيط كار در زمينه رواني انجام مي پذيرد؟</t>
  </si>
  <si>
    <t>آيا اندازه گيري عوامل زيان آور محيط كار در زمينه بيولوژيكي انجام مي پذيرد؟</t>
  </si>
  <si>
    <t>آيا اندازه گيري عوامل زيان آور محيط كار در زمينه شيميايي انجام مي پذيرد؟</t>
  </si>
  <si>
    <t>آيا اندازه گيري عوامل زيان آور محيط كار در زمينه فيزيكي انجام مي پذيرد؟</t>
  </si>
  <si>
    <t>C 01.1.12</t>
  </si>
  <si>
    <t>C 01.1.13</t>
  </si>
  <si>
    <t>C 01.1.14</t>
  </si>
  <si>
    <t>C 01.1.15</t>
  </si>
  <si>
    <t>C 01.1.16</t>
  </si>
  <si>
    <t>C 01.1.17</t>
  </si>
  <si>
    <t>C 01.1.18</t>
  </si>
  <si>
    <t>C 01.1.19</t>
  </si>
  <si>
    <t>C 01.1.20</t>
  </si>
  <si>
    <t>C 01.1.21</t>
  </si>
  <si>
    <t>C 01.1.22</t>
  </si>
  <si>
    <t>C 01.1.23</t>
  </si>
  <si>
    <t>03.4 کنترل عملیاتی</t>
  </si>
  <si>
    <t>شاخص هاي مربوط به آتش نشاني</t>
  </si>
  <si>
    <t>بند مربوطه</t>
  </si>
  <si>
    <t>امتياز ماكزيمم</t>
  </si>
  <si>
    <t>امتياز اكتسابي در مميزي</t>
  </si>
  <si>
    <t>Total F</t>
  </si>
  <si>
    <t>درصد امتياز كسب شده  نسبت به ماكزيموم</t>
  </si>
  <si>
    <t>NA</t>
  </si>
  <si>
    <t>NA H&amp;S</t>
  </si>
  <si>
    <t>NA E</t>
  </si>
  <si>
    <t>01.1 برنامه ریزی و اجرا</t>
  </si>
  <si>
    <t xml:space="preserve">آیا مدیریت ارشد،  خط مشی HSE  را به صورت مدون، به نحوی که قابل فهم برای ذینفعان داخلی و خارجی باشد،  ابلاغ نموده است؟                         </t>
  </si>
  <si>
    <t xml:space="preserve">آیا خط مشي اعلام شده در پیروی از موارد HSE  متعهد مي باشد؟      </t>
  </si>
  <si>
    <t xml:space="preserve">آیا خط مشي حداقل به صورت سالانه جهت حفظ تداوم سازگاري با اهداف سازماني مورد بازبینی قرار مي گيرد؟     </t>
  </si>
  <si>
    <t xml:space="preserve">آیا فرایندی (حداقل در بازه زمانی سالیانه) ، به منظور ثبت و بازنگری انتظارات ذینفعان وجود دارد؟                                                                      </t>
  </si>
  <si>
    <t xml:space="preserve">آیا به منظور تبیین الزامات HSE  و سایر الزامات قانونی، شرح شغل مدیران و افراد در سطح رهبری  به روز رسانی می شود؟                 </t>
  </si>
  <si>
    <t>آیا منابع، نقش ها، مسئولیت پذیری، پاسخگویی و اختیار، که وظايف ویژه مدیریتی HSE را تعریف می کنند، برای موارد زیر ایجاد شده است؟ 
برنامه ریزی و رهبری- صلاحیت ، آموزش و ارتباطات- مدیریت تغییر و ریسک عملیاتی- مدیریت عملیات و طراحی- سیستم های خرید -مقررات کار و مجوز های عملیاتی- بازرسی ها و نگهداری اموال -سیستم های سلامت حرفه ای- تجهیزات حفاظت فردی- گزارش و ریشه یابی رویداد / عدم انطباق - آمادگی در شرایط اضطراری- اندازه گیری ، پایش و ممیزی- سیستم های اقدام اصلاحی و پیشگیرانه</t>
  </si>
  <si>
    <t xml:space="preserve">آیا منابع، نقش ها، مسئولیت و اختیارات در  مدیریت HSE ، به روز رسانی می شوند (حداقل سالانه) ؟                                                     </t>
  </si>
  <si>
    <t xml:space="preserve">آیا مدیران جهت آگاهی بر روی سیستم HSE، نقش ها، مسئولیت ها، پاسخگویی و اختیار خود آموزش های لازم را می بینند؟                                                                                </t>
  </si>
  <si>
    <t xml:space="preserve">آیا جهت حصول اطمینان از جاری سازی اهداف (منطبق با خط مشی) و شاخص های HSE (قابل اندازه گیری مدون شده) ، فرآیندی وجود دارد؟ </t>
  </si>
  <si>
    <t>آیا فرایندی جهت تدوین اهداف بر اساس تمامی سطوح مدیریت، با زمانبدی و متناسب با ریسک ها وجود دارد؟</t>
  </si>
  <si>
    <t xml:space="preserve">آیا برای دستیابی به اهداف، برنامه های عملیاتی( با تعیین مسئولیت و اختیار، منابع و زمانبندی لازم) وجود دارد؟ </t>
  </si>
  <si>
    <t xml:space="preserve">آیا سازمان وضعیت و اثربخشی پیشرفت اهداف را در بازه زمانی مناسب پایش می کند؟                                                  </t>
  </si>
  <si>
    <t xml:space="preserve">آیا فرآیندی برای ارزيابي عملکرد HSE در تمامی سطوح مديريت سازمان وجود دارد؟ </t>
  </si>
  <si>
    <t>آیا مدیریت ارشد سازمان یک کتابچه راهنمای مرجع HSE جهت ذینفعان تهيه و منتشر نموده است؟</t>
  </si>
  <si>
    <t>آیا کتابچه راهنمای مرجع HSE شامل موضوعات زیر و یا مشابه آنها می باشد؟
برنامه ریزی و رهبری- صلاحیت، آموزش و ارتباطات- مدیریت تغییر و ریسک های عملیاتی- مدیریت عملیات و طراحی- سیستم های خرید- مقررات کار و مجوز های عملیاتی- بازرسی ها و نگهداری اموال- سیستم های سلامت حرفه ای- تجهیزات حفاظت فردی- گزارش و ریشه یابی رویداد/ عدم انطباق- آمادگی در شرایط اضطراری- اندازه گیری، پایش و ممیزی- سیستم های اقدام اصلاحی و پیشگیرانه</t>
  </si>
  <si>
    <t xml:space="preserve">آیا فرآیندی برای بازبینی و تجدید نظر کتابچه راهنمای مرجع HSE  وجود دارد؟                                                                                           </t>
  </si>
  <si>
    <t>آیا در حوزه بهداشت محیط، اهداف و برنامه وجود دارد؟</t>
  </si>
  <si>
    <t>آیا برنامه های بهداشت محیط، در حوزه آن شرکت اجرا می شود؟</t>
  </si>
  <si>
    <t>آیا برنامه های بهداشت محیط، در حوزه پیمانکاران آن شرکت اجرا می شود؟</t>
  </si>
  <si>
    <t>آیا در حوزه بهداشت عمومی، اهداف و برنامه وجود دارد؟</t>
  </si>
  <si>
    <t>آیا برنامه های بهداشت عمومی، در حوزه آن شرکت اجرا می شود؟</t>
  </si>
  <si>
    <t>آیا برنامه های بهداشت عمومی، در حوزه پیمانکاران آن شرکت اجرا می شود؟</t>
  </si>
  <si>
    <t>آیا در حوزه بهداشت مواد غذایی و تغذیه، اهداف و برنامه وجود دارد؟</t>
  </si>
  <si>
    <t>آیا برنامه های بهداشت مواد غذایی و تغذیه، در آن شرکت اجرا می شود؟</t>
  </si>
  <si>
    <t>آیا برنامه های بهداشت مواد غذایی و تغذیه، در حوزه پیمانکاران آن شرکت اجرا می شود؟</t>
  </si>
  <si>
    <t>آیا در حوزه بهداشت روان، اهداف و برنامه وجود دارد؟</t>
  </si>
  <si>
    <t>آیا برنامه های بهداشت روان، در آن شرکت اجرا می شود؟</t>
  </si>
  <si>
    <t>آیا برنامه های بهداشت روان، در حوزه پیمانکاران آن شرکت اجرا می شود؟</t>
  </si>
  <si>
    <t>آیا مدیریت ارشد پرسنل واجد شرایط مناسب را ، صرف نظر از دیگر نقش ها و مسئولیت های آن ها  برای موارد زیر منصوب یا انتخاب کرده است؟
ایجاد ، اجرا و حفظ سیستم مدیریت HSE- گزارش عملکرد سیستم مدیریت HSE به مدیریت ارشد به طور منظم- اطمینان از ارتقای سیستم آگاهی از نیاز مشتریان</t>
  </si>
  <si>
    <t>آیا یکی از اعضای مدیریت ارشد برای استانداردهاي بهداشت، ايمني و محيط زيست منصوب می شود ؟ (نماینده مدیریت)</t>
  </si>
  <si>
    <t>آیا مدیریت ارشد منابع کافی، در دسترس و ضروری برای اجرای استراتژی سازمان و اهداف، تامین کرده است؟ ( شامل منابع انسانی - زیر ساخت- محیط کار- اطلاعات- تامین کننده و مشارکت کنندگان - منابع طبیعی- منابع مالی)</t>
  </si>
  <si>
    <t>آیا برای هر بخش، چارت سازمانی به روز تعريف شده است؟</t>
  </si>
  <si>
    <t>01.3 تعهد مدیریت</t>
  </si>
  <si>
    <t>مشارکت مدیران ارشد در فعالیت های HSE چگونه است؟</t>
  </si>
  <si>
    <t>مشارکت ​​مدیران منصوب شده اجرايي و میانی در فعالیت های HSE چگونه است؟</t>
  </si>
  <si>
    <t xml:space="preserve">اخذ لوح صنعت / خدمات سبز                                 </t>
  </si>
  <si>
    <t>میزان هزینه کرد در محیط زیست طبیعی منطقه (بر اساس بالاترین هزینه کرد به نسبت سهم سرمایه گذاری)</t>
  </si>
  <si>
    <t>مشارکت ​​در تحقق اهداف زیست محیطی منطقه (میزان مشارکت)</t>
  </si>
  <si>
    <t>01.4 کنترل داده ها و اسناد</t>
  </si>
  <si>
    <t xml:space="preserve">آیا یک روش مدون برای کنترل اسناد وجود دارد؟                                            </t>
  </si>
  <si>
    <t>آیا یک روش اجرایی برای کنترل همه مستندات و داده های ضروری برای عملکرد سیستم مدیریت، جاری سازی و مستقر شده است؟</t>
  </si>
  <si>
    <t>آيا این روش كنترل اسناد موارد مورد نیاز زیر را مشخص می کند؟  لیست عناوین مراجع- توزیع - زمانی که سند ساخته شده است - بازنگری اسناد- مالکیت اسناد- تصویب اسناد قبل از استفاده- تغییرات در اسناد- اسناد منسوخ- اسناد برون سازمانی-  قانون، موارد قانونی و سایر الزامات- روش نگهداری از اسناد- قابلیت دسترسی برای پرسنل مربوطه</t>
  </si>
  <si>
    <t xml:space="preserve">میزان اثربخشی الزامات سیستم کنترل اسناد چگونه است؟                     </t>
  </si>
  <si>
    <t xml:space="preserve">آیا یک روش مدون برای کنترل سوابق HSE وجود دارد؟                               </t>
  </si>
  <si>
    <t xml:space="preserve">آیا روند کنترل سوابق شامل موارد زیر می شود؟
شناسایی- قابلیت ردیابی- ذخیره سازی- حفاظت در برابر آسیب / نابودی- بازیابی و خوانایی- مدت زمان نگهداری- وضعیت- نگهداری با شیوه ای قابل قبول- در دسترس بودن سوابق برای مشتریان- در دسترس بودن سوابق برای تامین کنندگان   </t>
  </si>
  <si>
    <t xml:space="preserve">میزان اثربخشی الزامات سیستم کنترل سوابق چگونه است؟                     </t>
  </si>
  <si>
    <t>01.5 کمیته HSE و مشارکت کارکنان</t>
  </si>
  <si>
    <t xml:space="preserve">آیا شرکت یک کمیته اجرایی برای توسعه، اجرا و بهبود مستمر سیستم مدیریت HSE ایجاد کرده است؟                                                                                                     </t>
  </si>
  <si>
    <t xml:space="preserve">آیا مدیران ارشد و همچنین کارکنان، هر دو در کمیته مشارکت دارند؟             </t>
  </si>
  <si>
    <t>آیا کمیته ایمنی و سلامت که در پی انطباق با الزامات قانونی باشد، وجود دارد؟</t>
  </si>
  <si>
    <t xml:space="preserve">آیا فرآیندی برای جمع آوری نظرات کارکنان و ارائه بازخورد به آن ها در مورد نگرانی های ایمنی و سلامت وجود دارد؟                                                                                                    </t>
  </si>
  <si>
    <t>آیا تیم های حل مساله (problem solving teams) توسط شرکت برای رسیدگی به مسائل HSE مورد استفاده قرار می گیرند و آیا این تیم ها از مدیران، کارکنان و نمایندگان ساخته شده است؟</t>
  </si>
  <si>
    <t xml:space="preserve">آیا اعضای تیم حل مساله در زمینه تکنیک های حل مسئله، آموزش می بینند تا به طور موثر به حل مشکلات HSE در موقعیت های مختلف بپردازند؟                                                          </t>
  </si>
  <si>
    <t>ميزان مشاركت كاركنان در موارد ذیل مناسب است؟
بازبینی وظایف- بازبینی تغییرات طراحی و فرایندی- آگاهی از HSE و فعالیت های بهبود- مشارکت در کمیته HSE- مدیریت بررسی تغییرات- مشارکت در تحقیقات HSE و ...</t>
  </si>
  <si>
    <t xml:space="preserve">آیا روندی برای رسیدگی به حق کارکنان برای امتناع از کار به دلیل نگرانی های HSE وجود دارد و آیا این روند در سراسر شرکت ابلاغ می شود؟                                                          </t>
  </si>
  <si>
    <t>آیا روندی برای حصول اطمینان کارکنان از توجه به مخاطرات گزارش شده HSE وجود دارد؟</t>
  </si>
  <si>
    <t xml:space="preserve">آیا HSE، نسخه و یا داده ای از این گزارشات مخاطرات دریافت می کند؟ (Anomally Report)          </t>
  </si>
  <si>
    <t xml:space="preserve">01.6 استانداردها، کدها و الزامات برون سازمانی HSE </t>
  </si>
  <si>
    <t xml:space="preserve">آیا روشی برای شناسایی، به دست آوردن و بررسی قوانین، مقررات، استانداردهای برون سازمانی و سایر الزامات HSE وجود دارد ؟                                                                     </t>
  </si>
  <si>
    <t xml:space="preserve">آیا روشی وجود دارد که هر گونه تغییر در قوانین، سایر الزامات و استانداردهای بین المللی را شناسایی کرده، بدست آورده، بازبینی نموده، ابلاغ و توزیع نماید؟ </t>
  </si>
  <si>
    <t>آیا این روش اطمینان می دهد که نگرانی های HSE در موارد زیر مشخص شده و به افراد مربوطه ابلاغ می شوند؟
الزامات آموزشی- آزمون های مورد نیاز کارکنان مطابق با الزامات سازمان- الزامات شناسایی خطر HSE - الزامات PPE- الزامات گزارش دهی و نگهداری سوابق- الزامات مجوز کار- الزامات نظارت</t>
  </si>
  <si>
    <t>آیا ممیزی های لازم به منظور ارزیابی انطباق (evaluate) شرکت با سایر الزامات در دستور کار قرار می گیرد؟</t>
  </si>
  <si>
    <t>ممیزی های لازم به منظور ارزیابی انطباق سازمان با الزامات قانونی، در چه بازه های زمانی انجام می گردد ؟</t>
  </si>
  <si>
    <t xml:space="preserve">آیا یک فرآیند پیگیری (follow up process) برای تضمین این که به نگرانی های شناسایی شده، رسيدگي شده و اقدامات اصلاحی انجام می شود، وجود دارد؟                                                 </t>
  </si>
  <si>
    <t xml:space="preserve">آیا در روند پیگیری، اقدام کننده و چارچوب زمانی  آن فعالیت ها، تعیین می گردد؟                                                                                                                                  </t>
  </si>
  <si>
    <t xml:space="preserve">آیا فرایندی به منظور الزام به گزارش دهی بر اساس الزامات مراجع قانونی وجود دارد؟ </t>
  </si>
  <si>
    <t>01.7 ایمنی و رفتار سالم</t>
  </si>
  <si>
    <r>
      <t xml:space="preserve">آیا سازمان فرایندی به منظور بهبود فرهنگ </t>
    </r>
    <r>
      <rPr>
        <sz val="14"/>
        <color theme="1"/>
        <rFont val="B Nazanin"/>
        <charset val="178"/>
      </rPr>
      <t xml:space="preserve">ایمنی و بهداشت تعریف و جاری سازی نموده است؟                   </t>
    </r>
  </si>
  <si>
    <t>آیا اشخاص یا گروه هایی برای بهبود فرهنگ ایمنی و بهداشت ، تعیین شده اند؟</t>
  </si>
  <si>
    <t>آیا در فرایند بهبود فرهنگ ایمنی و بهداشت مشارکت فعال افراد زیر وجود دارد ؟
مدیران - کارکنان - پیمانکاران</t>
  </si>
  <si>
    <t>آیا در فرایند بهبود فرهنگ ایمنی و بهداشت جلساتی با ناظران این امر از گروه های زیر مشاهده می شود ؟
مدیران - کارکنان - پیمانکاران</t>
  </si>
  <si>
    <t xml:space="preserve">آیا ناظران مورد نظر، آموزش کافی را در زمینه مشاهده (observation) و روش های تعامل (interaction methods) می بینند و آیا در زمینه سرپرستی افراد نیز آموزش می بینند؟                                            </t>
  </si>
  <si>
    <t xml:space="preserve">آیا فرایند بهبود فرهنگ ایمنی و بهداشت ، رفتار خود ناظران را نیز ارزیابی می کند؟                                                                                                    </t>
  </si>
  <si>
    <t>آیا فرایند بهبود فرهنگ ایمنی و بهداشت ، کیفیت مشاهدات را بر حسب ارتباطات بین شخصی، ارزیابی می کند؟
روابط شخصی نبایستی بر کیفیت مشاهدات ناظران اثرگذار باشد.</t>
  </si>
  <si>
    <t>آیا نتایج مشاهدات به درستي تجزیه و تحليل و بهره برداري مي شود؟</t>
  </si>
  <si>
    <t>آیا فرایند بهبود فرهنگ ایمنی و بهداشت ، برنامه های عملیاتی و اهداف مستند و قابل اندازه گیری دارد؟
آیا این اهداف مرتبط با نتایج حاصل از تجزیه و تحلیل مشاهدات تکمیلی و نتایج حاصل از ارزیابی خطر می باشد؟
در صورت حصول نتایج مطلوب، برای پیشرفت در یک تناوب از پیش تععین شده ارزیابی می شوند؟
برای اثر بخشی پس از اجرا ارزیابی می شوند؟</t>
  </si>
  <si>
    <t>آیا یک دوره حداقلی برای پایان برنامه های عملی تعیین شده است؟</t>
  </si>
  <si>
    <t xml:space="preserve">آیا در فرایند بهبود فرهنگ ایمنی و بهداشت ، رفتار های مثبت و منفی شناسایی و ثبت می شود ؟                                         </t>
  </si>
  <si>
    <t xml:space="preserve">آیا در فرایند بهبود فرهنگ ایمنی و بهداشت  نگرش "بدون نام بدون عواقب" (no-name no-blame) مشاهده می شود؟ 
(در این نگرش افراد بدون نگرانی از عواقب اظهار نظر، به بیان مشاهدات خود می پردازند)                     </t>
  </si>
  <si>
    <t xml:space="preserve">آیا سوابق مشاهدات و فرایند بهبود فرهنگ ایمنی و بهداشت  نگهداری می شود؟                                                        </t>
  </si>
  <si>
    <t>آیا مدیریت ارشد، اثربخشی، مناسب بودن و کیفیت فرایند بهبود فرهنگ ایمنی و بهداشت  را بازبینی می کند؟</t>
  </si>
  <si>
    <t>01.8 بررسی مدیریت</t>
  </si>
  <si>
    <t xml:space="preserve">آیا مدیریت ارشد، فرایند بازنگری سیستم HSE در کل سازمان را در دستور کار قرار می دهد؟        </t>
  </si>
  <si>
    <t>آیا این فرایند شامل ورودی های مناسب ذیل برای می باشد؟
نتایج ممیزی/ ارزیابی داخلی و خارجی- شکایت مشتری و ارتباطات با ذینفعان برون سازمانی - وضعیت آمادگی برای شرایط اضطراری- پیگیری اقدامات بازنگری مدیریت قبلی-فرصت های بهبود - آمار عدم انطباق/ رویداد - نتایج مشارکت و مشاوره و ...</t>
  </si>
  <si>
    <t>آیا مستندات بازنگری مدیریت نگهداری شده و به اقدامات اصلاحي منجر می شوند؟</t>
  </si>
  <si>
    <t>آیا برنامه های عملیاتی حاصل از بازنگری مدیریت به افراد زیر ابلاغ می شود؟
افراد مسئول - بخش های ذینفع - کارکنان</t>
  </si>
  <si>
    <t xml:space="preserve">آیا فرایند بازنگری مدیریت در ایجاد بهبود مستمر اثربخش است؟                                                                                                           </t>
  </si>
  <si>
    <t xml:space="preserve">آیا انتصاب نماینده مدیریت به  همه کارکنان سازمان ابلاغ می شود؟                </t>
  </si>
  <si>
    <t xml:space="preserve">آیا نسخه به روز شده خط مشی HSE در سراسر سازمان بوضوح نمایش داده می شود؟  </t>
  </si>
  <si>
    <t xml:space="preserve">آیا همه کارکنان داراي دانش و امكان دسترسی به  قوانين هستند؟           </t>
  </si>
  <si>
    <t>02.1 آموزش</t>
  </si>
  <si>
    <t>آیا یک فرایند مدون برای اطمینان از اینکه تمام کارکنان و پیمانکاران جدید، آموزش عمومی HSE  را دریافت می کنند وجود دارد و چه زمان پس از استخدام است؟</t>
  </si>
  <si>
    <t xml:space="preserve">آیا از چک لیست های ارزیابی و پیشنهادات افراد برای بهبود آموزش های عمومی و ویژه استفاده می شود؟                                                                                                      </t>
  </si>
  <si>
    <t xml:space="preserve">آیا موضوعات مطرح شده در آموزش عمومی و ویژه ي ارائه شده به تمام کارکنان و پیمانکاران جامع و کامل است؟
از جمله: خط مشی HSE، قوانین HSE کار- روش های اجرایی مقابله با شرايط اضطراری- الزامات PPE- اقدامات اصلاحی و پیشگیرانه و ... </t>
  </si>
  <si>
    <t xml:space="preserve">آیا برنامه آموزشی براي بازدید کنند گان جهت دريافت آموزش هاي مربوط به مواجهه با ريسك هاي موجود و احتمالي پيش بيني شده است؟                                                           </t>
  </si>
  <si>
    <t>آیا برنامه آموزش عمومی HSE جهت کارکنان و پیمانکاران مورد بازنگری قرار می گیرد؟</t>
  </si>
  <si>
    <t xml:space="preserve">آیا سوابق چک لیست های ارزیابی و پیشنهادات کسانی که آموزش های عمومی HSE و در محل کار (Tool Box Meeting) دريافت نموده اند، نگهداری می شود؟                                                                                          </t>
  </si>
  <si>
    <t xml:space="preserve">آیا از چک لیست های ارزیابی و پیشنهادات افراد برای اطمينان از ثبات و تداوم آموزش ها در محل کار (Tool Box Meeting) استفاده می شود؟                                                                                                </t>
  </si>
  <si>
    <t xml:space="preserve">آیا آموزش های مجدد (بازآموزی) در مدت سه ماه از آموزش های اولیه داده می شود؟          </t>
  </si>
  <si>
    <t xml:space="preserve">آیا آموزش های محل کار (Tool Box Meeting) در بازه زمانی مناسب، جهت افراد آموزش دیده بازآموزی می شود؟  </t>
  </si>
  <si>
    <t>آیا آموزش های محل کار (Tool Box Meeting) در هنگام غیبت طولانی کارکنان از محل کار بازآموزی می شود؟</t>
  </si>
  <si>
    <t>آیا آموزش حین کار (Tool Box Meeting) پرسنل آتش نشانی تدوین شده و در حال انجام است؟</t>
  </si>
  <si>
    <t>02.2 شناسایی شایستگی های مورد نیاز و نیازهای آموزشی</t>
  </si>
  <si>
    <t>آیا روش های شناسایی شایستگی ها و نیازهای آموزشی برای اشخاص وجود دارد؟</t>
  </si>
  <si>
    <t xml:space="preserve">برای چه درصدی از این شایستگی های مورد نیاز، الزامات آموزشی تعریف شده است؟  </t>
  </si>
  <si>
    <t>برای چه درصدی از کارکنان HSE و موقعیت های شغلی تعریف شده، الزامات آموزشی و صلاحیت فنی HSE تعیین شده است؟</t>
  </si>
  <si>
    <t xml:space="preserve">برای چند درصد از عناوین شغلی تعریف شده، الزامات آموزشی مورد نیاز شغل، تعریف شده است؟ </t>
  </si>
  <si>
    <t xml:space="preserve">چه درصدی از برنامه های آموزشی، مطابق با الزامات آموزشی صلاحیت های شغلی، توسعه داده شده است؟            </t>
  </si>
  <si>
    <t>آیا یک فرایند رسمی ارزیابی برای نشان دادن صلاحیت کارکنان وجود دارد و آیا سوابق دقیق صلاحیت ها حفظ می شود؟</t>
  </si>
  <si>
    <t>آیا فرایند تعریف شده ارزیابی صلاحیت، شامل ارزیابی مدیران، ناظران، ارزیابان و سایرین می شود؟</t>
  </si>
  <si>
    <t>روش های مورد استفاده برای ارزیابی شایستگی کارکنان و حفظ دانش (knowledge retention) چقدر موثر است؟</t>
  </si>
  <si>
    <t>نشان دهید که چه درصدی از کارکنان، آموزش های لازم جهت احراز صلاحیت را فرا می گیرند؟</t>
  </si>
  <si>
    <t xml:space="preserve">آیا مستندات مدونی مبنی بر احراز صلاحیت پس از آموزش وجود دارد؟           </t>
  </si>
  <si>
    <t xml:space="preserve">قبل از استخدام، آیا بررسی های لازم از مراجع مرتبط برای اطمینان از اعتبار گواهی نامه های ادعا شده و شایستگی های ارائه شده در طول برنامه کاری  انجام می شود؟ </t>
  </si>
  <si>
    <t xml:space="preserve">آیا در روش اجرایی مدون آموزشی، نیاز به بازآموزی مهارت های خیلی ضروری، حداقل هر سه سال یکبار دیده شده است؟ </t>
  </si>
  <si>
    <t>آیا در خصوص آموزش و شایستگی، بازنگری و به روزآوری، در بازه های زمانی مناسب انجام می شود؟</t>
  </si>
  <si>
    <t xml:space="preserve">02.3 شناسایی محتوای آموزش HSE </t>
  </si>
  <si>
    <t xml:space="preserve">درصد مدیران ارشد، میانی و اجرايي که در موضوعات HSE  آموزش دیده اند را مشخص کنید.                                     </t>
  </si>
  <si>
    <t>آیا حداقل هر سه سال یکبار، آموزش های کلیدی مدیران ارشد، میانی و اجرايي، بررسی و به روز رسانی می شود؟</t>
  </si>
  <si>
    <t>درصد کارکنان و پیمانکارانی را که در موضوعات HSE آموزش دیده اند را مشخص کنید.</t>
  </si>
  <si>
    <t xml:space="preserve">آیا موضوعات مطرح شده HSE جهت کارکنان و پیمانکاران  در زمان بندی مناسب تجدید می شود؟                                                                                       </t>
  </si>
  <si>
    <t xml:space="preserve">آیا سوابق مدیریت، کارکنان و پیمانکارانی که آموزش HSE را دیده اند، به صورت دقیق نگهداری می شود؟                                                                                                 </t>
  </si>
  <si>
    <t>02.4 اثربخشی فرایند آموزش</t>
  </si>
  <si>
    <t xml:space="preserve">آیا ارزیابی میزان آموزش ارائه شده در مقابل مقدار آموزش برنامه ریزی شده، در زمان بندی مناسب انجام می شود؟                                                           </t>
  </si>
  <si>
    <t xml:space="preserve">اثربخشی برنامه آموزش، چند وقت یک بار مورد بررسی قرار می گیرد؟                                                                                        </t>
  </si>
  <si>
    <t>آيا آتش نشاني موفق به احراز مقام در مسابقات المپياد آتش نشاني وزارت نفت، منطقه يا شركت اصلي شده است؟</t>
  </si>
  <si>
    <t>02.5 ارتباطات داخلی؛ مشارکت و مشاوره</t>
  </si>
  <si>
    <t xml:space="preserve">آیا سازمان روش هایی برای ارتباطات داخلی، مشارکت و مشاوره که تمام سطوح کارکنان و پیمانکاران را درگیر می کند، دارد؟                                                                               </t>
  </si>
  <si>
    <t>آیا روش اجرایی به منظور مشارکت و مشاوره کارکنان و پیمانکاران در موارد سیستم مدیریت HSE وجود دارد؟</t>
  </si>
  <si>
    <t xml:space="preserve">آیا جلسات منسجم به منظور اطمینان از مشارکت و مشاوره کارکنان و پیمانکاران در تمام سطوح ایجاد می شود؟                                                                                                </t>
  </si>
  <si>
    <t>آیا فرایند ارتباطات داخلی، اطلاعات HSE را از طریق موارد ذیل به درستی ارائه می دهد؟
(تابلو آگهی و برنامه پوستر - اختصارات مدیریتی ، نشریات داخلی - رسانه های الکترونیکی - شوراها/ کمیته ها/جلسات مشترک)</t>
  </si>
  <si>
    <t xml:space="preserve">آیا ارزیابی اثربخشی ارتباطات داخلی، بر روی کارکنان انجام می شود؟         </t>
  </si>
  <si>
    <t xml:space="preserve">آیا فرایند ارتباطات داخلی تضمین می کند که مدیریت/نماینده مدیریت منصوب، به تمام سطوح کارمندان و پیمانکاران ابلاغ می شود؟                                                       </t>
  </si>
  <si>
    <t xml:space="preserve">آیا مدیران اجرايي اقدام به برگزاری جلسات فردي (one-on-one meetings) برای بحث در مورد موضوعات مهم HSE با کارمندان و پیمانکاران می نمایند؟                                                                                       </t>
  </si>
  <si>
    <r>
      <t xml:space="preserve">آیا سازمان تکنیک های ارتباطی </t>
    </r>
    <r>
      <rPr>
        <sz val="12"/>
        <rFont val="B Nazanin"/>
        <charset val="178"/>
      </rPr>
      <t>(personal communications)</t>
    </r>
    <r>
      <rPr>
        <sz val="14"/>
        <rFont val="B Nazanin"/>
        <charset val="178"/>
      </rPr>
      <t xml:space="preserve"> شخصی را مشخص کرده و مدیران اجرایی را برای ارتباطات فردی آموزش می دهد؟ </t>
    </r>
  </si>
  <si>
    <r>
      <t xml:space="preserve">آیا ارتباطات شخصی </t>
    </r>
    <r>
      <rPr>
        <sz val="12"/>
        <rFont val="B Nazanin"/>
        <charset val="178"/>
      </rPr>
      <t>(personal communications)</t>
    </r>
    <r>
      <rPr>
        <sz val="14"/>
        <rFont val="B Nazanin"/>
        <charset val="178"/>
      </rPr>
      <t xml:space="preserve"> برنامه ریزی شده توسط هر یک از کارکنان و مدیران اجرايي در زمان بندی مناسب استفاده می شود؟                                                                                                                  </t>
    </r>
  </si>
  <si>
    <t>آیا کارکنان و پیمانکاران در جلسات گروهی، برای بحث در مورد مسائل HSE ، شرکت می کنند؟</t>
  </si>
  <si>
    <t xml:space="preserve">هر چند وقت یکبار ارائه کنندگان در این جلسات، به مطالب نوشتاری نیاز دارند که به آن ها در ارائه مطالب شان کمک کند؟    </t>
  </si>
  <si>
    <t>آیا شرکت فرایند مدون عملکرد HSE، شامل افراد، گروهها وکل سازمان را دارد ؟
به رسمیت شناختن افراد برای تلاش های HSE شخصی، خود یک محرک فوق العاده است.</t>
  </si>
  <si>
    <t>آیا فرایند شناسایی عملکرد HSE (موارد ميداني) بر اساس موارد زیر  مي باشد؟
آمار مربوط به رویداد / عدم انطباق - پیشنهادات نو آورانه - فعالیت های پیشگیرانه - پیشنهادات توسعه دهنده</t>
  </si>
  <si>
    <t xml:space="preserve">آیا تمام سطوح کارکنان برای شرکت در فرایند شناخت عملکرد HSE واجد شرایط هستند؟                                                                                                   </t>
  </si>
  <si>
    <t>آیا تمرین های عملیاتی روتین آتش نشانی تدوین شده و انجام می پذیرد؟</t>
  </si>
  <si>
    <t>آیا سیستم های ارتباطی مناسب بین نیروهای آتش نشانی برقرار می باشد؟</t>
  </si>
  <si>
    <t>02.6 ارتباطات خارجی (برون سازمانی)</t>
  </si>
  <si>
    <t>آیا سازمان یک روش/ فرایند کیفیت HSE دارد که به ارتباطات برون سازمانی بپردازد؟</t>
  </si>
  <si>
    <t xml:space="preserve">آیا شخصی برای مسئولیت هماهنگ سازی ارتباطات HSE با گروه های برون سازمانی منصوب شده است؟                                                                                                              </t>
  </si>
  <si>
    <t>آیا روش ارتباطات برون سازمانی به موارد لازم رسیدگی می کند ؟
(شناسایی اشخاص ذی نفع، که باید اطلاعات و ارتباطات HSE را دریافت کنند- جنبه های قابل توجه HSE از کار سازمان، که باید از طریق این ارتباطات رسیدگی شود- روش های برقراری ارتباط با این اشخاص ذی نفع شناسایی شده- سازمان دهی ارتباطات با مشتریان/ تامین کنندگان- نقش ها و مسئولیت های پرسنل سازمان برای برقراری ارتباط با گروه های برون سازمانی)</t>
  </si>
  <si>
    <t>آیا سازمان یک تصمیم مدون جهت ارتباط برون سازمانی با ذینفعان در مورد جنبه های مهم زیست محیطی اتخاذ نموده است؟</t>
  </si>
  <si>
    <t xml:space="preserve">آیا روش اجرایی/ فرایند کیفی ارتباط برون سازمانی HSE به موارد ذیل رسیدگی می کند ؟
دریافت و مستند سازی ارتباطات اشخاص ذی نفع و انجمن های محلی
پاسخ به ارتباطات مربوط به اشخاص ذی نفع
نگهداری سوابق تمام ارتباطات/ شکایات HSE </t>
  </si>
  <si>
    <t xml:space="preserve">آیا در فرایند کیفی/ روش اجرایی ارتباط برون سازمانی HSE ، شکایت ها به عنوان بخشی از فرایند ریشه یابی رويداد/ عدم انطباق HSE سازمان، در نظر گرفته می شود؟      </t>
  </si>
  <si>
    <t>02.7 تایید میدانی</t>
  </si>
  <si>
    <t>آیا همه  قوانین مورد نیاز، به طور مناسب جهت کارکنان و ذی نفعان نمایش داده شده است؟</t>
  </si>
  <si>
    <t>03.1 شناسایی خطر، ارزیابی ريسك و کنترل های تعیین کننده</t>
  </si>
  <si>
    <t>آیا سازمان روشی دارد که تضمین کند به موارد ذیل رسیدگی می شود؟
فعالیت های روتين و غیر روتین- فعالیت های همه افرادی که در محل کار حضور دارند (از جمله پیمانکاران و بازدید کنندگان) - رفتار انسانی، صلاحیت ها و دیگر فاكتورهاي انسانی- مخاطرات شناسایی شده بیرونی- خطرات ایجاد شده در مجاورت محل کار- زیرساخت، تجهیزات و مواد در محل کار- تغییرات یا تغییرات پیشنهادی در سازمان- تغییرات موقتی- تعهدات قانونی- روش های عملیاتی و ...)</t>
  </si>
  <si>
    <t xml:space="preserve">آیا در ارزیابی ريسك اولیه، مسائل بارز HSE در نظر گرفته می شود؟                                                                                       </t>
  </si>
  <si>
    <t>آیا در طول ارزیابی ريسك/ پیامد سازمانی، ورودی های لازم در نظر گرفته می شوند؟
طرح جغرافیایی- تغییرات فرآیندها- مخاطرات/ جنبه های HSE  - الزامات قانونی و حقوقی- استانداردهای ملی/ بین المللی-ورودی از کارکنان انجام دهنده کار- بازبینی سابقه خسارت- پیامدهای تجمعی مخاطرات-  شیوه های مدیریتی HSE موجود- اثرات روی سایر فرآیندهای کاری- فعالیت های معمول و غیر معمول- شرایط اضطراری بالقوه- تجهیزات و ...</t>
  </si>
  <si>
    <t>آیا در روش اجرایی مربوطه، روشی برای «شناسایی خطر و ارزیابی ریسک» را شامل می شود تا از شناسایی و مدیریت موثر ریسک ها اطمینان حاصل گردد؟</t>
  </si>
  <si>
    <t xml:space="preserve">آیا ارزیابی ریسک به صورت تیمی انجام می گیرد؟                                                                                                         </t>
  </si>
  <si>
    <t xml:space="preserve">هنگامی که ارزیابی توسط تیم انجام می شود، آیا اعضای تیم شامل گروه هاي ذیل است؟
مهندسی، فرآیند و عملیات- طرف های درگیر و ذی نفع، پیمانکاران- کارکنان یا نمایندگان آنها- پرسنل با تجربه و تخصص HSE </t>
  </si>
  <si>
    <t>آیا پیامدهای بارز برای موارد زیر شناسایی شده است؟
کل شرکت - هر بخش از شرکت - محیط های خارجی از جمله کسب و کارهای خارجی</t>
  </si>
  <si>
    <t>آیا مشخصات مسایل بارز شناسایی شده بازنگری و به روز می گردند؟</t>
  </si>
  <si>
    <t>آیا روش اجرایی اطمینان می دهد که لیست/ مشخصات ريسك ها/ پیامدهای قابل توجه شناخته شده، در هر زمان که تغییرات در سازمان اتفاق بیافتد، بازبینی و به روز رسانی می شود؟</t>
  </si>
  <si>
    <t xml:space="preserve">آیا سوابق ارزیابی ریسک/ پیامد نگهداری می شود؟                                         </t>
  </si>
  <si>
    <t>اثربخشی فرایند ارزیابی ریسک/ پیامد را به عنوان یک ابزار مدیریتی برای شناسایی و کنترل ريسك ها/ پیامدها تعیین کنید.</t>
  </si>
  <si>
    <t>آیا ریسک ها/ پیامدهای بارز ذیل شناسایی شده است؟
آتش/ انفجار- ريسك هاي مسیر حمل و نقل - ريسك کسب و کار</t>
  </si>
  <si>
    <t xml:space="preserve">اثر بخشی فرایند بهبود مهارت برای آماده سازی افراد جهت انجام شناسایی ريسك و ارزیابی مخاطرات را ارزیابی کنید.              </t>
  </si>
  <si>
    <t>03.2 شناسایی و تحلیل وظایف قابل توجه</t>
  </si>
  <si>
    <t xml:space="preserve">آیا در شرکت شناسایی و تجزیه و تحلیل وظایف مهم  انجام می گیرد؟                                            </t>
  </si>
  <si>
    <t>آیا این روند برای شناسایی و تجزیه و تحلیل وظایف مهم، کاربردی مي باشد؟</t>
  </si>
  <si>
    <t>آیا یک لیست از وظایف مهم مشخص شده برای هر شغل/ عملیات در نظر گرفته می شود؟</t>
  </si>
  <si>
    <t>آیا لیست  وظایف مهم مشخص شده، در زمان های مناسب بررسی و به روز رسانی می شود؟</t>
  </si>
  <si>
    <t>آیا یک رویکرد استاندارد برای تکمیل آنالیز وظایف صورت می گیرد؟</t>
  </si>
  <si>
    <t>اثر بخشی فرایند ارتقای مهارت، برای آماده سازی افراد برای شناسایی و تجزیه و تحلیل وظایف مهم، به چه میزان است؟</t>
  </si>
  <si>
    <t xml:space="preserve">آیا سوابق وظایف مهم شناسایی و تحلیل شده، نگهداری می شوند؟                   </t>
  </si>
  <si>
    <t xml:space="preserve">درصد آنالیز های وظیفه انجام شده را مشخص کنید.                           </t>
  </si>
  <si>
    <t>آیا یک فرایند مستند مدیریت تغییر، برای شناسایی تغییراتی که در سازمان اتفاق می افتد، وجود دارد؟</t>
  </si>
  <si>
    <t xml:space="preserve">آيا سند مديريت تغيير تضمين مي كند كه تغييرات، قبل از ايجاد، طی یک فرايند رسمي تشخيص داده شوند؟                                                                                            </t>
  </si>
  <si>
    <t xml:space="preserve">آیا نقش ها و مسئولیت ها برای هر مرحله از فرايند مدیریت تغییر مشخص می شود؟ </t>
  </si>
  <si>
    <t xml:space="preserve">آیا قبل از هر گونه ایجاد تغییر در محل کار، مدیریت تغییر شامل فرآیند شناسایی، ارزیابی و کنترل ریسک، انجام می شود؟                                                                 </t>
  </si>
  <si>
    <t xml:space="preserve">آیا در فرایند مدیریت تغییر منابع کافی در دسترس قرار می گیرند؟    </t>
  </si>
  <si>
    <t xml:space="preserve">آیا در فرایند مدیریت تغییر، فاکتورهای انسانی و اصول ارگونومیک در نظر گرفته می شود؟                                                                                                         </t>
  </si>
  <si>
    <t xml:space="preserve">آیا مدیریت تغییر شامل شناسایی و ارزیابی تغییرات ذیل می باشد؟
الزامات فرایند- تجهیزات مکانیکی و الکتریکی- پایش های ابزار دقیق- تغییرات تعمیر و نگهداری- مواد اولیه- مواد شیمیایی و ...
</t>
  </si>
  <si>
    <t>آیا مدیریت تغییر، ارزیابی ريسك تمامی مراحل پروژه های بزرگ را شامل می شود؟</t>
  </si>
  <si>
    <t>آیا از بازنگری پیش از راه اندازی (pre-start up reviews) برای پروژه های بزرگ، اطمینان لازم حاصل می شود؟</t>
  </si>
  <si>
    <t xml:space="preserve">آیا یک تیم از افراد آگاه، از جمله پرسنل متخصص HSE، این بررسی ها را انجام می دهند؟                                                                                               </t>
  </si>
  <si>
    <t xml:space="preserve">آیا تغییرات مستند سازی شده و سوابق حفظ می شوند؟                                </t>
  </si>
  <si>
    <t xml:space="preserve">آیا نتایج مدیریت تغییر، معیارهای پذیرش برای راه اندازی پروژه را شامل می شود؟                                                                                                  </t>
  </si>
  <si>
    <t>آیا ريسك ها/ پیامدهای بارز شناسایی شده در عملیات ها کنترل می شود؟</t>
  </si>
  <si>
    <t>آیا خروجی ارزیابی های ريسك/ پیامد، تجزیه و تحلیل وظیفه و دستورالعمل های کاری در موارد زیر استفاده می شود؟
برنامه های آموزشی کارکنان - آموزش مقدماتی کارکنان - ارتباط با کارکنان به صورت رو در رو- جلسات گروهی</t>
  </si>
  <si>
    <t>آیا مشاهدات کاری (task observations) و پیشنهادات مربوطه، اجرا می شود؟</t>
  </si>
  <si>
    <t xml:space="preserve">آیا مشاهدات کاری کامل (complete observations)، در زمان بندی مناسب انجام می شود؟                </t>
  </si>
  <si>
    <t xml:space="preserve">آیا سوابقی از مشاهدات کاری کامل (complete observations) نگهداری می شود؟                                           </t>
  </si>
  <si>
    <t xml:space="preserve">آیا مشاهدات کاری جزئی نیز اجرا می شوند ؟ </t>
  </si>
  <si>
    <t xml:space="preserve">آیا  مشاهدات کاری جزئی در زمان بندی مناسب صورت  می گیرد؟      </t>
  </si>
  <si>
    <t xml:space="preserve">آیا سوابق مشاهدات کاری جزئی نگهداری می شود؟                 </t>
  </si>
  <si>
    <t>03.5 تایید میدانی</t>
  </si>
  <si>
    <t xml:space="preserve">تا چه میزان الزامات ایمنی سیلندر گاز فشرده رعایت می شود؟                        </t>
  </si>
  <si>
    <t xml:space="preserve">تا چه میزان الزامات و استانداردهای ذخیره سازی مواد شیمیایی و سوخت ها در ظروف کوچک در مناطق ذخیره سازی، آزمایشگاه ها، انبارها و غیره رعایت می شود؟                                                              </t>
  </si>
  <si>
    <t xml:space="preserve">تا چه میزان الزامات برچسب زدن (Labelling) رعایت می شود؟ </t>
  </si>
  <si>
    <r>
      <t>تا چه میزان الزامات مخزن ذخیره سازی سرد (refrigerated storage tank)</t>
    </r>
    <r>
      <rPr>
        <sz val="14"/>
        <color rgb="FFFF0000"/>
        <rFont val="B Nazanin"/>
        <charset val="178"/>
      </rPr>
      <t xml:space="preserve"> </t>
    </r>
    <r>
      <rPr>
        <sz val="14"/>
        <rFont val="B Nazanin"/>
        <charset val="178"/>
      </rPr>
      <t xml:space="preserve">رعایت می شود؟          </t>
    </r>
  </si>
  <si>
    <t xml:space="preserve">تا چه میزان الزامات مخزن ذخیره سازی صنعتی رعایت می شود؟          </t>
  </si>
  <si>
    <t xml:space="preserve">آیا یک لیست دقیق از مواد شیمیایی موجود در سازمان وجود داشته و منعکس کننده درصد مواد شیمیایی مورد استفاده در محل می باشد؟                                                                  </t>
  </si>
  <si>
    <t>03.6 مواد شیمیایی دارای ریسک(HCS) - جلوگیری از آلودگی:</t>
  </si>
  <si>
    <t xml:space="preserve">آیا شرکت در خصوص دفع بقایای مواد شیمیایی و تجهیزات مورد استفاده و زباله های دارای ریسک مسئولیت پذیری دارد؟                                                  </t>
  </si>
  <si>
    <t>آیا مواد زائدی که تهدیدی برای سلامت انسان و محیط زیست هستند، به شیوه مناسب اصلاح شده و دفع یا حذف می شوند؟</t>
  </si>
  <si>
    <t xml:space="preserve">آیا تمام زباله های شیمیایی دارای ریسک (HCS)، در یک محل خاص و مطابق با جدیدترین قوانین محیط زیست دفع می شود؟      </t>
  </si>
  <si>
    <t xml:space="preserve">آیا مخازن ذخیره پسماندهای سمی و خطرناك ، منطبق بر الزامات زیست محیطی می باشد و منجر به مهار آن ها می شود؟                                                                                                </t>
  </si>
  <si>
    <t xml:space="preserve">آیا فهرست کمی و جامع برای هر یک از تجهيزاتي که پسماند های تولید شده را در هوا، آب های سطحی، آب های زیر زمینی و خاك رها كرده، نگهداری می شود؟                                                                                                                </t>
  </si>
  <si>
    <t xml:space="preserve">آیا شرکت تضمین می کند که تمام وسایل نقلیه، ظروف بازيافتي و پوشش هایی که در تماس با زباله HCS بوده، پس از استفاده تمیز شده و آلودگی آن ها از بین برده می شود، به گونه ای که ريسكی در داخل یا خارج محل کار ایجاد نشود؟                                                                             </t>
  </si>
  <si>
    <t>03.7 ذخیره سازی و حمل و نقل HCS</t>
  </si>
  <si>
    <t>آیا به منظور حصول اطمینان از روش های ذخیره سازی ایمن در محل و نگهداری موثر و رعایت مقررات مربوطه، ممیزی های زمانبندی شده انجام می شود؟</t>
  </si>
  <si>
    <t xml:space="preserve">آیا شرکت تضمین می کند که مواد شیمیایی بسته بندی شده، تنها زمانی که به صورت مناسب بسته بندی شده و دارای برچسب مدیریت، ذخیره سازی و حمل و نقل مطابق با قوانین مربوطه باشند، ذخیره سازی می شوند؛ این کار برای مواد شیمیایی وارداتی نیز انجام می شود؟                         </t>
  </si>
  <si>
    <t xml:space="preserve">آیا شرکت خطر خسارت و تعامل پیشگیرانه محصولات مختلف را از طریق تفکیک محصولات غیر سازگار و یا محصولاتی که نیاز به انجام اقدامات واکنش در شرایط اضطراری دارند، مطابق با مقررات و کدهای مربوطه، به حداقل می رساند؟         </t>
  </si>
  <si>
    <t>05 سیستم های خرید</t>
  </si>
  <si>
    <t>05.1 تجهیزات، مواد و تامین کنندگان</t>
  </si>
  <si>
    <t xml:space="preserve">آیا یک روش اجرایی مدون جهت خرید وجود دارد؟                                                                                                             </t>
  </si>
  <si>
    <t>آیا این روش اجرایی شامل اطلاعات مورد نیاز، مستندات، الزامات و ... جهت بهبود و کنترل فرایند خرید مي باشد؟</t>
  </si>
  <si>
    <t>آیا شرایط و ضوابط استاندارد HSE به عنوان بخشی از فرایند خرید در نظر گرفته می شوند؟
مانند: تغییرات؛ نقض؛ اختتام؛ مسئولیت و جبران خسارت؛ بیمه؛ فورس ماژور؛ قوانین و ...</t>
  </si>
  <si>
    <r>
      <t>آیا برگه های اطلاعات ایمنی مواد (</t>
    </r>
    <r>
      <rPr>
        <sz val="12"/>
        <rFont val="B Nazanin"/>
        <charset val="178"/>
      </rPr>
      <t>MSDS</t>
    </r>
    <r>
      <rPr>
        <sz val="14"/>
        <rFont val="B Nazanin"/>
        <charset val="178"/>
      </rPr>
      <t xml:space="preserve">) هنگام خریداری مواد شیمیایی توسط سازمان درخواست می شود؟ و آیا فرایندی برای تضمین اینکه این اطلاعات در روش های عملیاتی و دستورالعمل ها مورد استفاده قرار می گیرد، وجود دارد؟                                                                                            </t>
    </r>
  </si>
  <si>
    <t>آیا فرایندهای انبارداری و توزیع، تضمین کننده موارد ذیل می باشد؟
دریافت تجهیزات و مواد/ مواد شیمیایی مطابق با مشخصات- 
شناسایی، تفکیک و مرجوع کردن تجهیزات و مواد آسیب دیده و یا خارج از رده- انبارش و ذخیره سازی تجهیزات و مواد در شرایط ایمن و سازگار با محیط زیست- توزیع تجهیزات و مواد در ظروف برچسب گذاری و مناسب- نگهداری سوابق کامل خریدها</t>
  </si>
  <si>
    <t>آیا یک فرآیند کیفی یا روش اجرایی HSE برای ارزیابی/ ارزیابی مجدد و انتخاب تامین کنندگان انجام می شود؟</t>
  </si>
  <si>
    <t>آیا ارزیابی کیفی/ روش اجرایی HSE موارد ذیل را شامل می شود ؟
ارزیابی تجربه مرتبط- رضایت مشتری- آگاهی تامین کنندگان از انطباق با الزامات قانونی و نظارتی مرتبط و ...</t>
  </si>
  <si>
    <t>آیا سازمان سوابق مربوط به تامین کنندگان تایید شده را نگهداری می کند؟</t>
  </si>
  <si>
    <t>آیا لیستی شامل موارد ذیل به تایید HSE رسیده است؟ 
تجهیزات مجاز در محل کار - مواد/مواد شیمیایی مجاز در محل کار - تامین کنندگان تجهیزات - تامین کنندگان مواد/مواد شیمیایی</t>
  </si>
  <si>
    <t xml:space="preserve">اثربخشی معیارهای مورد استفاده برای انتخاب، ارزیابی و ارزیابی مجدد فروشندگان HSE مورد تایید به چه میزان است؟                                                                                         </t>
  </si>
  <si>
    <t xml:space="preserve">آیا گواهینامه های آناليز، تطابق و کالیبراسیون، هنگامی که مواد خام و تجهیزات خریداری می شود، از تامین کننده درخواست می گردد؟                                                                </t>
  </si>
  <si>
    <t>05.2 مدیریت پیمانکار</t>
  </si>
  <si>
    <t>آیا روش اجرایی برای حصول اطمینان از  مدیریت پیمانکاران وجود دارد؟</t>
  </si>
  <si>
    <t>آیا این روش به موارد ذیل مي پردازد؟
فرآیند انتخاب و تایید پیمانکار- الزامات و توافقات HSE- الزامات ارزیابی ریسک- آموزش پیمانکار و صلاحیت ها- تجهیزات/ ماشین آلات/ ترخیص مواد شیمیایی- فرآیند نظارت و اندازه گیری- ارزیابی های پس از خدمات- جلسه قبل از کار به منظور توجیه آن ها نسبت به الزامات HSE و ...</t>
  </si>
  <si>
    <t>آیا در فرآیند انتخاب پیمانکار از شاخص هاي زیر استفاده استفاده می شود؟
سیستم مدیریت HSE پیمانکار- سوابق HSE پیمانکار- توانایی پیمانکار برای تطابق با الزامات قانونی و الزامات HSE سازمان و ...</t>
  </si>
  <si>
    <t xml:space="preserve">آیا قراردادها/ توافق ها/ مناقصات مشخص می کنند که پیمانکاران به عنوان بخشی از عملکرد شان ، باید منطبق با الزامات HSE سازمان باشند؟                                                               </t>
  </si>
  <si>
    <t xml:space="preserve">آیا فرآیندی برای رسیدگی به مسئولیت های سازمان و پیمانکار قبل از نهایی شدن قرارداد وجود دارد؟                                                                                                       </t>
  </si>
  <si>
    <t xml:space="preserve">آیا در هنگام و یا قبل از جلسه توجيهي ، افراد خاصی به عنوان هماهنگ کنندگان پیمانکار منصوب می شوند؟ و آیا این افراد عملکرد پیمانکاران را اندازه گیری و پایش می کنند؟         </t>
  </si>
  <si>
    <t xml:space="preserve">آیا صلاحیت پرسنل پیمانکار قبل از شروع قرارداد ارزیابی می شود؟                 </t>
  </si>
  <si>
    <t>آیا پیمانکار گزارش هاي زیر را به شرکت ارائه می دهد؟
بازرسی های داخلی- بازرسی توسط مراجع خارجی- گزارشات بررسی حادثه- سوابق پزشکی پرسنل پیمانکار- گزارشات ممیزی</t>
  </si>
  <si>
    <t xml:space="preserve">آیا جلسات ماهانه بین هماهنگ کننده قرارداد و پیمانکار، برای ارزیابی عملکرد HSE بر اساس مفاد قرارداد برگزار می شود؟                                                                   </t>
  </si>
  <si>
    <t>آیا فرآیندی برای حل و فصل موارد HSE پایین تر از استاندارد توسط پیمانکار وجود دارد؟</t>
  </si>
  <si>
    <t xml:space="preserve">آیا پیمانکار برای شناسایی و برطرف کردن عدم انطباق های HSE، بازرسی های پس از کار انجام می شود؟                                                                       </t>
  </si>
  <si>
    <t xml:space="preserve">آیا پس از ارزیابی، عملکرد HSE پیمانکار، به عنوان بخشی از گزارش پیمانکار، محسوب می شود و آیا این اطلاعات در استفاده مجدد از پیمانکار موثر خواهد بود؟             </t>
  </si>
  <si>
    <t xml:space="preserve">بر اساس این ارزیابی، سازمان تا چه میزان مطابق با فرآیند مدیریت پیمانکار عمل می کند؟   </t>
  </si>
  <si>
    <t>میزان استفاده کارکنان از PPE در سراسر شرکت بررسی شود.
حفاظت سر- چشم و صورت- شنوایی- دست- پا- تنفسی- حفاظت در برابر گرما و سرما و دیگر موارد</t>
  </si>
  <si>
    <t>آیا بایگانی ایمنی و بهداشت شامل موارد زیر تهیه شده و به روز رسانی می شود؟
مشخصات بهداشتی و ایمنی- برنامه بهداشت و ایمنی- سوابق کاری- آموزش های دریافت شده - ارزیابی های ریسک- جلسات- بازرسی  و ثبت سوابق- ممیزی و مستندات پیمانکار- طرح واکنش در شرایط اضطراری- معاینات شغلی و ...</t>
  </si>
  <si>
    <t>آیا ماشین آلات / تجهیزات / مواد شیمیایی پیمانکاران قبل از استفاده توسط یک فرد واجد صلاحیت بازرسی می شود؟</t>
  </si>
  <si>
    <t>06 قوانین کار و مجوزهای عملیات</t>
  </si>
  <si>
    <t>06.1 مجوزهای سازمان و کنترل های کار دارای ريسك بالا</t>
  </si>
  <si>
    <t>آیا ارزیابی لازم جهت شناسایی و صدور نوع مجوزهای انجام کار در شرکت انجام می شود؟</t>
  </si>
  <si>
    <t xml:space="preserve">در جایی که مجوز کار مورد نیاز است، آیا تمام کارکنان مربوطه در زمینه الزامات چنین سیستم هایی آموزش می بینند؟                                                                       </t>
  </si>
  <si>
    <t>آیا کارکنانی که مسئول صدور پرمیت هستند، مشخص شده اند؟</t>
  </si>
  <si>
    <t xml:space="preserve">آیا مسئولین صدور پرميت، بر اساس الزامات پرميت، آگاهی از ريسك HSE و روش های کنترل، آموزش می بینند و ارزیابی صلاحیت  می شوند؟                                    </t>
  </si>
  <si>
    <t xml:space="preserve">آیا یک نسخه از پرميت های صادر شده در فایل بایگانی مطابق با الزامات قانونی و شیوه های درست نگه داری می شود؟                                                                                               </t>
  </si>
  <si>
    <t xml:space="preserve">آیا پرميت ها و شیوه های کاری، در زمان خسارت عمده به سیستم ها و همچنین در زمانبندی های مناسب بازنگری و به روز رسانی می شوند؟                                              </t>
  </si>
  <si>
    <r>
      <t xml:space="preserve">سطح اثربخشی پرميت های سازمان و کنترل های ریسک بالا را مشخص کنید:
کامل بودن مجوزها- کنترل ریسک های عملیاتی- فرد مسئول ثبت کردن- تغییر شیفت- کامل بودن </t>
    </r>
    <r>
      <rPr>
        <sz val="12"/>
        <rFont val="B Nazanin"/>
        <charset val="178"/>
      </rPr>
      <t>Physical Lock out</t>
    </r>
    <r>
      <rPr>
        <sz val="14"/>
        <rFont val="B Nazanin"/>
        <charset val="178"/>
      </rPr>
      <t xml:space="preserve"> - در دسترس بودن چک لیست</t>
    </r>
  </si>
  <si>
    <t>06.2 پرميت های مورد نیاز خارجی</t>
  </si>
  <si>
    <t>آیا مجوزهای HSE و سایر مجوزهای مورد نیاز مراجع قانونگذار برای فرآیندهای کاری، استفاده از تجهیزات، و ساخت و ساز، شناسایی می شود؟</t>
  </si>
  <si>
    <t xml:space="preserve">هنگام نیاز به مجوزها، آیا اطمینان از موارد زیر وجود دارد:
تعیین پرسنل تهيه و بررسی پرميت-آموزش پرميت و مهارت های مورد نیاز شناسایی شده-تکمیل و ارائه کاربرگ پرميت ها- الزامات پرميت - مستندسازی- نگهداری سوابق گزارشات، داده های نظارت، و دیگر مکاتبات مربوط به بخش های خارجی- پرميت های جدید و تجدید نظر شده مورد نیاز- الزامات گزارش/ اطلاع رسانی به مقامات خارجی                             </t>
  </si>
  <si>
    <t xml:space="preserve">آیا سوابق آموزش مربوط به پرميت نگهداری می شود؟                                      </t>
  </si>
  <si>
    <t>آیا موارد فراتر از حد مجاز و عدم انطباق ها، شناسایی و ریشه یابی می شود؟</t>
  </si>
  <si>
    <t xml:space="preserve">آیا یک ارزیابی برای شناسایی الزامات قانونی خاص HSE سازمان انجام شده است؟  </t>
  </si>
  <si>
    <t>سطح تطابق سازمان با مجوزهای کاری سایت چقدر است؟</t>
  </si>
  <si>
    <t>میزان انطباق شرکت در خصوص ولوها و کنترل های مکانیکی (با الزامات سازمانی) چقدر است؟
ولوها و کنترل های مکانیکی باید برچسب گذاری و کدگذاری رنگی شوند، عملیاتی و در دسترس باشند.</t>
  </si>
  <si>
    <t>در خصوص انتشار آلاینده ها به هوا، میزان انطباق شرکت  با الزامات چقدر می باشد؟</t>
  </si>
  <si>
    <t xml:space="preserve">سطح انطباق شرکت با الزامات جلوگیری از نشت چقدر است؟                        </t>
  </si>
  <si>
    <t xml:space="preserve">سطح انطباق شرکت با کنترل های تخلیه پساب چقدر است؟  </t>
  </si>
  <si>
    <t xml:space="preserve">سطح انطباق شرکت با الزامات حوضچه ها و جدا کننده های پساب چقدر است؟ </t>
  </si>
  <si>
    <t>سطح تطابق سازمان با الزامات دفع پسماند به طور کلی چقدر است؟</t>
  </si>
  <si>
    <t>سطح انطباق سازمان با الزامات کنترلی پسماند های خطرناک چقدر است؟</t>
  </si>
  <si>
    <t>06.7 تایید کنترل های انرژی</t>
  </si>
  <si>
    <t>سطح تطابق سازمان با الزامات سیستم الکتریکی چقدر است؟</t>
  </si>
  <si>
    <t xml:space="preserve">سطح تطابق شرکت با الزامات سیستم های هیدرولیک چقدر است؟                   </t>
  </si>
  <si>
    <t xml:space="preserve">سطح تطابق سازمان با الزامات سیستم بادی چقدر است؟                                       </t>
  </si>
  <si>
    <t>07 بازرسی و حفظ دارایی</t>
  </si>
  <si>
    <t>07.1 بازرسی های عمومی برنامه ریزی شده</t>
  </si>
  <si>
    <t xml:space="preserve">آیا یک روش مستند HSE/ فرایند کیفیت وجود دارد که الزامات انجام بازرسی ویژه محل را تعيين كند؟                                                                                                                                                                                              </t>
  </si>
  <si>
    <t>آیا این روش اجرایی HSE/ فرایند کیفیت ، اطمینان می دهد که همه تجهیزات و ساختار های ذکر شده در هر منطقه لیست شده است؟</t>
  </si>
  <si>
    <t>آیا خروجی فرایند ارزیابی ریسک، در برنامه ریزی فرایند بازرسی عمومی و زمانبندي تكرار بازرسی ها بر اساس سطح ریسک هر ناحیه‏، مد نظر قرار می گیرد؟</t>
  </si>
  <si>
    <t xml:space="preserve">درصد فضاهای کاری شركت را که در آن بازرسی های عمومی برنامه ریزی شده انجام می شود، مشخص کنید                                                        </t>
  </si>
  <si>
    <t xml:space="preserve">آیا  در فرایند بازرسی یک فرم استاندارد در مستند سازی ريسك ها/ جنبه های شناسایی شده در طول بازرسی استفاده می شود؟                                                    </t>
  </si>
  <si>
    <t xml:space="preserve">آیا یک روش اولویت بندی برای ريسك ها/ جنبه ها استفاده می شود؟                                                                                                               </t>
  </si>
  <si>
    <t xml:space="preserve">آیا چک لیست های ريسك ها/ جنبه های ویژه محل، به عنوان اسناد و مدارک پشتیبان در انجام بازرسی های عمومی استفاده می شود؟                          </t>
  </si>
  <si>
    <t xml:space="preserve">آیا چک لیست های بازرسی، در زمان تغییرات در منطقه بازرسی و یا  در زمان بندي هاي مشخص بازنگری می شوند؟                                                 </t>
  </si>
  <si>
    <t xml:space="preserve">آیا یافته های حاصل از  بازرسی عمومی، در فرآیندهای اقدام اصلاحی یا پیشگیرانه استفاده می شود ؟                                                                         </t>
  </si>
  <si>
    <t>آیا سوابق بازرسی های عمومی، نگهداری شده و به آسانی قابل دسترس است؟</t>
  </si>
  <si>
    <t xml:space="preserve">07.2 بازرسی تخصصی تجهیزات HSE </t>
  </si>
  <si>
    <t>آیا تجهیزات HSE در دوره هاي مناسب، تست، بازرسی و نگهداری می شود ؟
برق اضطراری- سیستم های ارتباطی - تجهیزات اطفای حریق- تجهیزات پایش هوا و آب و خاك- مخازن و ...</t>
  </si>
  <si>
    <t xml:space="preserve">آیا نتايج این بازرسی ها در سیستم نگهداری دارایی دخیل هستند؟                               </t>
  </si>
  <si>
    <t>آیا سوابق بازرسی های تخصصی، نگهداری مي شود و به آسانی قابل دسترس است؟</t>
  </si>
  <si>
    <t>آيا PM تجهيزات (مانيتور ، هيدرانت ، هوزريل (hose reel) ، Sprinkler  ، Deluge ) آب آتش نشاني انجام مي پذيرد؟</t>
  </si>
  <si>
    <t>آيا تجهيزات آتش نشاني كافي ، سالم و آماده به كار و متناسب با ريسك شركت وجود دارد؟</t>
  </si>
  <si>
    <t>07.3 تجهیزات متحرك و جابجايي مواد</t>
  </si>
  <si>
    <t>برای چه درصدی از ابزارها و تجهیزات متحرک و جابجایی مواد، بازرسی های پيش از استفاده (pre-use inspections) انجام می شود؟</t>
  </si>
  <si>
    <t>آیا فرم استاندارد ویژه تجهیزات وجود دارد؟
براي بازرسی های پيش از استفاده (pre-use inspections) و همچنين در زمان تغييرات</t>
  </si>
  <si>
    <t xml:space="preserve">آیا همه موارد تحت استاندارد است و انحرافات، گزارش و اصلاح می شود؟                                                                                    </t>
  </si>
  <si>
    <t xml:space="preserve">میزان اثربخشی بازرسی های پیش از استفاده (pre-use inspections) تجهیزات متحرک و جابجایی مواد را تعیین  کنید؟ </t>
  </si>
  <si>
    <t>07.4 سیستم های نگهداری دارایی</t>
  </si>
  <si>
    <t xml:space="preserve">آیا یک روش اجرايي برای نگهداری همه تجهیزات و تاسيسات بر اساس مدیریت دارایی، ایجاد، اجرا و نگهداری می شود؟                           </t>
  </si>
  <si>
    <t xml:space="preserve">آیا برنامه ریزی نگهداری دارایی، با رویکرد پیشگیرانه صورت مي گيرد؟
 برای بهینه سازی سطح اطمینان و در دسترس بودن تجهیزات                                                                             </t>
  </si>
  <si>
    <t xml:space="preserve">آیا سیستم نگهداری دارایی از روش های زیر تشکیل شده است؟
نگهداری اصلاحی- نگهداری برنامه ریزی شده- نگهداری پیش بینی شده- تجویز- نگهداری دارایی های تعطیل شده- نگهداری حفاظتی-مميزي شخص ثالث    </t>
  </si>
  <si>
    <t xml:space="preserve">آیا مدیریت ارشد اهداف و برنامه هاي سالانه را برای فرآیندهای نگهداری تعریف می کند؟                                                         </t>
  </si>
  <si>
    <t>آیا دارایی موجود سازمان (تجهیزات و تاسيسات) مستندسازی می شود؟</t>
  </si>
  <si>
    <t xml:space="preserve">آیا موجودی به روز است؟                                                        موجودی همیشه باید به روز باشد، و هر زمان که دارایی های جدید اضافه شود و یا دارایی های موجود اصلاح و یا تغییر کنند، ارتقا یابد            </t>
  </si>
  <si>
    <t xml:space="preserve">آیا مدیریت ارشد، نقش ها، مسئولیت ها و پاسخگویی را برای اداره سیستم نگهداری تعریف کرده است؟                                                                                                                    </t>
  </si>
  <si>
    <t>آیا سازمان روش های اجرایی کنترلی شامل موارد زير دارد؟
مشخصات نگهداری-مستندات تولید ماشین آلات و تجهیزات-به روز رسانی اسناد و مدارک تولیدکنندگان-مدیریت مهندسی و نقشه های الکتریکی-مجوزهای عملیات و کنترل گواهینامه های تجهیزات-گزارشات برون سازماني، ارزیابی ها و اسناد بازرسی- مستندات بایگانی شده- نتایج تجزیه و تحلیل سیستم- مدیریت سوابق</t>
  </si>
  <si>
    <t>آیا روش های اجرایی ارزیابی ریسک و شناسایی و آنالیز وظایف مهم، برای فرایند نگهداری اعمال می شود ؟</t>
  </si>
  <si>
    <t xml:space="preserve">آیا موارد ضروري در ارزیابی ريسك فرایند نگهداری در نظر گرفته مي شود؟ </t>
  </si>
  <si>
    <t xml:space="preserve">آیا در خصوص از دست رفتن تولید و خرابی تجهیزات، ارزيابي صورت مي گيرد؟                                                                        </t>
  </si>
  <si>
    <t xml:space="preserve">چند درصد از سرمايه/ تجهيزات حياتي و حساس ، شناسايي شده اند كه منجر به شناسايي عوامل موثر بر نقاط شكست و از سرويس خارج شدن سرمايه/تجهيز حياتي مي شوند؟                                                             </t>
  </si>
  <si>
    <t>آیا در این فرایند از یک رویکرد تیمی در تعیین این حساسیت استفاده مي شود؟</t>
  </si>
  <si>
    <t xml:space="preserve">آیا استراتژی های نگهداری تجهیزات، به روز شده یا توسعه می یابد؟
استراتژی نگهداری تجهیزات باید شامل موارد زیر باشد:
منطقه کارخانه- توصیف تجهیزات- مجموعه مقررات کارخانه- حساسیت- استراتژی- اسناد مرجع (مانند مطالعات FMECA، راهنماهای OEM، و غیره)
</t>
  </si>
  <si>
    <t xml:space="preserve">آیا سیستم نگهداری دارایی به موارد زير رسیدگی می کند؟
تجهیزات ثابت (بویلر ها، ولوها، مخازن، خطوط لوله و غیره)-تجهیزات دوار (پمپ ها، گیربکس ها، کمپرسورها و غیره)- تجهیزات موتوری (کامیون ها، لیفتراک، جرثقیل های متحرک و غیره)-سیستم خطوط ریلی (واگن های خطوط ریلی، تریلرها و غیره)-تجهیزات الکتریکی (ترانسفورماتورها، سوئیچ و غیره)-سیستم های HVAC (گرمایش، تهویه، تهویه هوا و غیره)-ابزار دقیق-قطعات یدکی و یا تجهیزات در انبار-ساختارها   </t>
  </si>
  <si>
    <t>آیا اطلاعات تجهیز نگهداری دارایی، مواردی چون شماره گذاری، رتبه بندی حساسیت، اطلاعات تولید کنندگان، شناسه های مکانی و تنظیمات را شامل مي شود؟</t>
  </si>
  <si>
    <t xml:space="preserve">آیا سیستم نگهداری دارایی موارد زير را شامل مي شود؟
دستورالعمل کاری برای تمام وظایف مشخص شده؟
الزامات HSE در دستورالعمل های کاری گنجانده شده است؟
مراجع مشخص هستند؟
فرایند صدور مجوز کار اجرا مي شود؟                                                                   </t>
  </si>
  <si>
    <t xml:space="preserve">آیا سیستم نگهداری دارایی ها  شامل دستورالعمل هاي زير می باشد؟
شناسایی تجهیزاتی که باید نگهداری شوند - شناسایی دستورالعمل HSE- شناسایی منابع مورد نیاز- شناسایی قطعاتی که به طور معمول نیاز به تغییر دارند- مراجع- شناسایی معیار مشاهده/ اندازه گیری و  معیار موفقیت/ شکست- شناسایی کنترل و آزمون قبل از استفاده مجدد تجهیزات- بازنگری نظارتی و اتمام </t>
  </si>
  <si>
    <t>آیا گزارش فعالیت های عقب افتاده و ناتمام در بازه های زمانی مناسب به افراد مسئول اطلاع رسانی می شود؟</t>
  </si>
  <si>
    <t>آیا  تجزیه و تحلیل سوابق، پردازش شده و به افراد مسئول در زمان بندي مناسب ابلاغ مي شود؟</t>
  </si>
  <si>
    <t>آیا فرایندی برای شناسایی فرسودگی و گسیختگی غیر طبیعی و رویداد يا عدم انطباق، موقع انجام کار نگهداری وجود دارد؟</t>
  </si>
  <si>
    <t>آیا موارد فرسودگی و گسیختگی غیر نرمال و همچین رویداد/ عدم تطابق گزارش می شود؟ آيا از طریق فرایند ریشه یابی رویداد/ عدم تطابق HSE مورد بررسی قرار می گیرد ؟</t>
  </si>
  <si>
    <t>آیا  فرایند مدیریت تغییر در مورد هرگونه تغییر ناشی از  سیستم نگهداری اعمال می شود؟</t>
  </si>
  <si>
    <t xml:space="preserve">آیا در سیستم نگهداری دارایی، ممیزی داخلی صورت مي گيرد ؟               </t>
  </si>
  <si>
    <t xml:space="preserve">آیا ارزیابی های خارجی رسمی روی سیستم نگهداری دارایی حداقل در زمان بندي مناسب انجام می شود؟                                                                                             </t>
  </si>
  <si>
    <t xml:space="preserve">آیا ارزیابی موارد زیر را بیان می کند؟
الزامات نگهداری- اهداف و برنامه ها- ارزیابی درجه ای که در آن سیستم با مقررات قانونی قابل اجرا و آیین نامه ها انطباق دارد- بررسی شرایط نگهداری تجهیزات و تاسيسات                                               </t>
  </si>
  <si>
    <t>آیا اقدامات پیشگیرانه یا اصلاحی است انجام مي گيرد؟</t>
  </si>
  <si>
    <t xml:space="preserve">آیا تاثیر کل سیستم نگهداری پیشگیرانه، حداقل به صورت سالانه ارزیابی مي شود؟                                                  </t>
  </si>
  <si>
    <t xml:space="preserve">شرایط نگهداری از تجهیزات و تاسيسات تا چه میزان موثر و کارآمد است؟                                                                                                     </t>
  </si>
  <si>
    <t>07.5 تطابق قانونی</t>
  </si>
  <si>
    <t xml:space="preserve">آیا مدیریت ارشد تجهیزات و تاسيسات تحت بازرسی را شناسايي مي كند؟                                                        </t>
  </si>
  <si>
    <t>آیا این بازرسی ها شامل سیستم نگهداری دارایی می شود؟</t>
  </si>
  <si>
    <t xml:space="preserve">آیا روش های اجرایی بازرسی قانونی شامل موارد زير است؟
نوع بازرسی ذکر شده است؟ فرد یا افراد مسئول منصوب شده است؟ وظایف مشخص و دستورالعمل های روش/ کار توسعه یافته است؟ دوره هاي بازرسی مشخص شده است؟معیارهای بازرسی قانونی مشخص است؟سوابق نگهداری مي شود؟                                                                                            </t>
  </si>
  <si>
    <t xml:space="preserve">در جایی که بازرسی ها توسط خدمات مراجع  معتبر خارجی انجام می شود، آیا فرایند، از موارد زير اطمینان حاصل می کند؟
صلاحیت پرسنل آن شركت خارجي- در دسترس بودن، نگهداری و کالیبراسیون تجهیزات- اعتبار سنجی آزمایشات و نتایج- معیارهای پذیرش-جزئیات معیارهای بازرسی که تحت پوشش توافق خدمات قرار گرفته است                          </t>
  </si>
  <si>
    <t>آیا موارد عدم انطباق مشخص شده، شامل فرایند اقدامات پیشگیرانه یا اصلاحی می شود تا از انجام و پیگیری اقدامات، اطمینان حاصل شود؟</t>
  </si>
  <si>
    <t xml:space="preserve">سطح انطباق شرکت با الزامات راهروها و معابر چقدر است؟                            </t>
  </si>
  <si>
    <t xml:space="preserve">سطح انطباق شرکت با الزامات پله چقدر است؟                                               </t>
  </si>
  <si>
    <t xml:space="preserve">سطح انطباق شرکت با الزامات جاده/ ريل چقدر است؟                                 </t>
  </si>
  <si>
    <t xml:space="preserve">سطح انطباق شرکت با الزامات کوره و دیگ بخار چقدر است؟                            </t>
  </si>
  <si>
    <t xml:space="preserve">سطح انطباق شرکت با الزامات انتقال دهنده چقدر است؟            </t>
  </si>
  <si>
    <t>سطح تطابق شرکت با الزامات تجهیزات ماشین کاری ثابت، پرس و محافظت چقدر است؟</t>
  </si>
  <si>
    <t>سطح تطابق شرکت با الزامات سكوي كار مقاوم و یا الزامات داربست موقت چقدر است؟</t>
  </si>
  <si>
    <t xml:space="preserve">سطح انطباق شرکت با الزامات مجاری مخازن  فشار چقدر است؟                      </t>
  </si>
  <si>
    <t xml:space="preserve">سطح انطباق شرکت با الزامات اسکله بارگیری و لنگرگاه چقدر است؟                    </t>
  </si>
  <si>
    <t xml:space="preserve">سطح انطباق شرکت با "منطقه بندی" (zoning) در مناطق HCS / انفجاری چقدر است؟     </t>
  </si>
  <si>
    <t xml:space="preserve">سطح تطابق شرکت باالزامات ماشین آلات الکتریکی در مکان های خطرناک چقدر است؟   </t>
  </si>
  <si>
    <t>08 سیستم های سلامت شغلی</t>
  </si>
  <si>
    <t>08.1 مدیریت سلامت شغلی</t>
  </si>
  <si>
    <t>آیا یک فرد واجد شرایط مناسب برای مسئولیت مدیریت برنامه پزشكي و بهداشت حرفه اي منصوب شده است ؟</t>
  </si>
  <si>
    <t>08.2 شناخت و ارزیابی ريسك</t>
  </si>
  <si>
    <t>نشان دهید که چه زمانی آخرين ارزیابی ريسك هاي بهداشتي انجام شده و برای شناسایی و ارزیابی مخاطرات بهداشتی سازمان مورد بازنگری قرار گرفته است؟</t>
  </si>
  <si>
    <t>آیا در مواقع مواجهه با یک ريسك بهداشتي، سلامت حرفه ای ارزيابي می شود؟</t>
  </si>
  <si>
    <t>آيا از روش های مکمل و فراتر از معمول برای شناسایی و ارزیابی ريسك هاي بهداشتي استفاده می شود؟</t>
  </si>
  <si>
    <t>08.3 کنترل ريسك</t>
  </si>
  <si>
    <t>آیا کنترل مخاطرات بهداشتی انجام مي پذيرد؟</t>
  </si>
  <si>
    <t>آیا فرآیندی برای آموزش همه کارکنان در زمینه آگاهی از سلامت و بهداشت و روش های کنترل وجود دارد؟</t>
  </si>
  <si>
    <t xml:space="preserve">آیا این آموزش به کارکنان حداقل به صورت سالانه بازآموزي می شود؟            </t>
  </si>
  <si>
    <t>08.4 نظارت بهداشت شغلی</t>
  </si>
  <si>
    <t>آیا حد تماس خطر برای مناطقی که در آن مخاطرات سلامتی وجود دارد پايش مي شود؟ و آیا این برنامه نظارتی به موارد زير می پردازد؟
مخاطرات شیمیایی- مخاطرات فیزیکی- سر و صدا- مخاطرات فیزیکی - اشعه- مخاطرات فیزیکی- روشنایی- مخاطرات فیزیکی- درجه حرارت خیلی زیاد- مخاطرات فیزیکی- تهویه- مخاطرات فیزیکی- ارتعاش- مخاطرات بیولوژیکی</t>
  </si>
  <si>
    <t xml:space="preserve">آیا کنترل خطرات بهداشتي توسط یک برنامه نظارتی بیولوژیکی وجود دارد؟                                                       </t>
  </si>
  <si>
    <t>آیا نظارت در زمانبندي مناسب انجام مي شود؟</t>
  </si>
  <si>
    <t>برای چه درصدی از شغل های نظارتی و نمونه برداری، نظارت بهداشتي انجام می شود؟</t>
  </si>
  <si>
    <t>08.5 پزشکی شغلی</t>
  </si>
  <si>
    <t xml:space="preserve">براي چند درصد از مشاغل، قابلیت های مورد نیاز جسمی و روحی تعري شده است؟ </t>
  </si>
  <si>
    <t>آیا فرآیندی برای رعايت الزامات صلاحیت وجود دارد؟</t>
  </si>
  <si>
    <t xml:space="preserve">آیا آنالیز قابلیت فیزیکی برای تعیین مناسب بودن متقاضی برای منصوب کردن در آن شغل استفاده می شود؟                                                                                                              </t>
  </si>
  <si>
    <t xml:space="preserve">آیا مشاغل نیازمند به معاینات پزشکی قبل از استخدام، تعيين شده اند؟ و آیا کارمندان این معاینات را می گذرانند؟                 </t>
  </si>
  <si>
    <t xml:space="preserve">آیا معاینات قبل از استخدام موارد زير را ارزیابی می کند؟
 بینایی- شنوایی- عملکرد قلبی- عملکرد ریوی و ...  </t>
  </si>
  <si>
    <t>آیا یک سیستم حفظ بهداشتی و سلامتی كاركنان وجود دارد كه:
معاینات پزشکی عمومی مورد نیاز کارکنان را مشخص کند- برنامه ریزی و نظارت کند که آیا معاینات پزشکی دوره ای تکمیل شده است- خدمات مشاوره رسمی برای کارکنان تحت فشار را فراهم کند و ...</t>
  </si>
  <si>
    <t xml:space="preserve">آیا یک فرایند مدیریت پرونده، که بازیابی کارایی کارمند و بازگشت به کار را فراهم کند، وجود دارد؟   </t>
  </si>
  <si>
    <t xml:space="preserve">آیا یک فرآیند برای ابلاغ محدودیت های کاری به سرپرست کارکنان وجود دارد؟     </t>
  </si>
  <si>
    <t xml:space="preserve">آیا یک مرکز درمان پزشکی در سازمان وجود دارد؟ و آیا این مرکز الزامات قانونی را در سطح ريسك هاي بهداشتي موجود برآورده می کند؟                                                       </t>
  </si>
  <si>
    <t xml:space="preserve">آیا یک روش اجرایی برای دريافت مراقبت های پزشکی در طول ساعات معمول و غیر معمول وجود دارد؟                                                                                                               </t>
  </si>
  <si>
    <t xml:space="preserve">آیا سوابق پزشکی، تحت کنترل پرسنل پزشکی و یا مسئول مربوطه مي باشد؟                                                                                      </t>
  </si>
  <si>
    <t>آیا این سیستم شامل سوابق زير مي باشد؟
معاینات پزشکی قبل از استخدام- تست شنوایی -تست ریوی- تست هاي بیولوژیکی- همه حوادث پزشکی گزارش شده به پرسنل مراقبت سلامتی</t>
  </si>
  <si>
    <t xml:space="preserve">آیا فرایندی وجود دارد که پرسنل منابع انساني از سوابق پزشكي كارمندان جديدالاستخدام يا كارمنداني كه منتقل شده اند اطلاع  داشته باشند و در اختيار مركز درماني قرار دهند؟              </t>
  </si>
  <si>
    <t xml:space="preserve">آیا سازمان نسبت به ایجاد شناسنامه شغل برای کارکنان  اقدام نموده است؟          </t>
  </si>
  <si>
    <t xml:space="preserve">ميزان کنترل مخاطرات بهداشتي را مشخص كنيد. اساس ارزیابی خود را بر شرایط محل کار واقعی، مصاحبه های شخصی و بررسی اسناد و مدارک برای موارد مربوطه قرار دهید </t>
  </si>
  <si>
    <t xml:space="preserve">آیا گواهی های قابل قبول از شماره ثبت تجهیزات درماني پزشکی، متخصصان پزشکی و توزیع دارو در دسترس است؟                              </t>
  </si>
  <si>
    <t>آیا مراکز درمانی پزشکی فضای کاری کافی برای شرایط معمول و اضطراری فراهم می کنند؟</t>
  </si>
  <si>
    <t xml:space="preserve">آیا مراکز درمانی پزشکی، ضدعفوني کردن متناوب امکانات ، جایگزینی و شستشوی لباس را انجام مي دهند؟                                                                                     </t>
  </si>
  <si>
    <t xml:space="preserve">آیا روش های کنترل عفونت در مرکز درمان پزشکی اجرا می شود؟                       </t>
  </si>
  <si>
    <t xml:space="preserve">آیا حفاظت ایمن از داروها انجام مي شود؟  </t>
  </si>
  <si>
    <t xml:space="preserve">میزان انطباق مراکز درمانی پزشکی را در مورد الزامات ذخیره سازی دارو های منقضی نشده مشخص کنید؟  </t>
  </si>
  <si>
    <t xml:space="preserve">آیا داروي منقضی شده تفكيك شده و به صورت ایمن معدوم می شود؟                          </t>
  </si>
  <si>
    <t>09 تجهیزات حفاظت فردی</t>
  </si>
  <si>
    <t>09.1 تجهیزات حفاظت فردي</t>
  </si>
  <si>
    <t>آیا تجهیزات حفاظت فردی مورد نیاز (PPE) برای موارد زير شناسایی شده است؟
حفاظت از سر- حفاظت از چشم/ صورت- حفاظت از شنوایی- حفاظت از دست- حفاظت از پا- حفاظت از دستگاه تنفسی- حفاظت از گرما- حفاظت صور- لباس های حفاظتی- دیگر موارد</t>
  </si>
  <si>
    <t xml:space="preserve">آیا این الزامات PPE برای افراد زير تعریف شده است؟
کارکنان- پیمانکاران- بازدید کنندگان- شغل های خاص و با ريسك بالا- شرایط خاص و اضطراری  </t>
  </si>
  <si>
    <t>آیا در ارزیابی PPE ، افراد ذيل حضور دارند؟
متخصصان ایمنی- متخصصان بهداشت حرفه ای/ پزشکی حرفه ای- کارکنان</t>
  </si>
  <si>
    <t xml:space="preserve">آیا این ارزیابی هر زمان که تغییرات رخ می دهد يا در بازه هاي زماني مناسب مورد بررسی و تجدید نظر قرار می گیرد؟                                                          </t>
  </si>
  <si>
    <t>الزامات PPE در شركت در مقایسه با بهترین روش های بین المللی تا چه میزان مناسب هستند؟</t>
  </si>
  <si>
    <t>09.2 در دسترس بودن تجهیزات حفاظت شخصی</t>
  </si>
  <si>
    <t xml:space="preserve">آیا شركت فرآیندی برای ارائه PPE مورد نیاز به کارکنان خود دارد؟          </t>
  </si>
  <si>
    <t xml:space="preserve">آیا آموزش لازم به کارکنان در خصوص الزام استفاده از PPE مورد نیاز ، در طول فعالیت های کاری آن ها ارائه می شود ؟                                                                     </t>
  </si>
  <si>
    <t>آیا سوابق آموزشی نگهداری می شود که نشان دهد کارکنان آموزش PPE را دریافت كرده اند؟</t>
  </si>
  <si>
    <t xml:space="preserve">آیا کارکنان در زمینه انجام مراقبت مناسب از PPE خود پاسخگو هستند؟          </t>
  </si>
  <si>
    <t xml:space="preserve">آیا سوابق توزيع PPE غیر یکبار مصرف، نگهداری می شود؟                          </t>
  </si>
  <si>
    <t xml:space="preserve">آیا سیستمی برای بازرسی و حفظ انواع PPE  وجود دارد، و آیا اسناد این بازرسی ها نگهداری می شود؟                                                                                                           </t>
  </si>
  <si>
    <t xml:space="preserve">آیا برخی موارد PPE، مانند دستگاه تنفس مصنوعی، حفاظت شنوایی مخصوص و عینک ایمنی تجویز شده، متناسب با فرد (personal fitting) فراهم می شوند؟                                                              </t>
  </si>
  <si>
    <t>09.3 تطابق تجهیزات حفاظت شخصی</t>
  </si>
  <si>
    <t xml:space="preserve">آیا ارزیابی انطباق PPE با الزامات، وجود دارد و آیا انحرافات بیان می شود؟                                          </t>
  </si>
  <si>
    <t>آیا  سیستم های تشویق و ترغیب برای تشویق انطباق با الزامات PPE سازمان وجود دارد؟</t>
  </si>
  <si>
    <t>استفاده از PPE را در سراسر شركت به چه ميزان است؟</t>
  </si>
  <si>
    <t>10 گزارش و بررسی عدم تطابق/ حادثه</t>
  </si>
  <si>
    <t xml:space="preserve">10.1 گزارش و بررسی حادثه/ عدم تطابق </t>
  </si>
  <si>
    <t>آیا سازمان روش اجرایی مستند برای گزارش دهی و ریشه یابی رویدادها/ عدم انطباق ها ایجاد، اجرا و نگهداری کرده است؟</t>
  </si>
  <si>
    <t>آیا اين فرایند جاری سازی شده است؟</t>
  </si>
  <si>
    <t>آیا فرایند ریشه یابی HSE اطمینان می دهد که انواع رویدادها  از جمله موارد ذيل گزارش و ریشه یابی می شود؟
جراحات جزئی- بیماری هاي جزئي و جدی- آتش سوزی/ انفجار- شکایت مشتری- شبه حوادث- خرابی سیستم و ...</t>
  </si>
  <si>
    <t>آیا اقدامات اصلاحی و پیشگیرانه وجود دارد؟</t>
  </si>
  <si>
    <t>چه درصدی از اقدامات اصلاحی و پیشگیرانه، ریشه یابی می شود؟</t>
  </si>
  <si>
    <t>آیا در فرایند ریشه یابی، مشارکت فعال افراد زیر وجود دارد؟
مدیران اجرایی (خط اول) / رهبران تیم - کارمندان یا نمایندگان آنها</t>
  </si>
  <si>
    <t>آیا فرایند تعریف می کند که چه زمانی و چگونه اطلاعات  عدم انطباق به افراد زیر ابلاغ می شود ؟
 اشخاص تحت تاثیر و ذینفع غیر شرکتی- افراد شرکتی خارج سازمان</t>
  </si>
  <si>
    <t>آیا یک فرم استاندارد ریشه یابی HSE و یا فركت خاصي برای مستندسازی تحقیقات وجود دارد؟</t>
  </si>
  <si>
    <t>آیا این فرم یا فرمت كامل است و همه موارد لازم را پوشش مي دهد؟
آنچه که رخ داده است و زمانی که رخ داده- هزینه واقعی یا بالقوه رویداد - شناسایی علل فوری رویداد - شناسایی علل ریشه ای رویداد - جلوگیری از تشدید - . مسئول انجام اقدامات اصلاحی و پيشگيرانه- زمان لازم برای تکمیل اقدامات اصلاحی و پیشگیرانه - اجرا و اثربخشی اقدامات اصلاحی و اقدامات پیشگیرانه - بازبینی و خاتمه</t>
  </si>
  <si>
    <t>آیا فرآیندی برای ابلاغ سریع اطلاعات به دست آمده از ریشه یابی برای جلوگیری از وقوع یک رویداد وجود دارد ؟
ابلاغ سریع و موثر اطلاعات به دست آمده از این تحقیقات، احتمال وقوع رویداد مشابه در جای دیگر را کاهش می دهد.</t>
  </si>
  <si>
    <t>مشخص کنید که فرایند توسعه مهارت تا چه میزان محققان را برای انجام ریشه یابی آماده می کند؟
معمولا تا شانزده ساعت آموزش را برای انجام یک ریشه یابی رویداد/ عدم انطباق براي افراد در نظر مي گيرند</t>
  </si>
  <si>
    <t xml:space="preserve">سطح اجرای اقدامات اصلاحی و پیشگیرانه را تعیین کنید؟       </t>
  </si>
  <si>
    <t>10.2 مشارکت مدیران ارشد و مديران</t>
  </si>
  <si>
    <t>آیا مدیران ارشد و مديران ديگر در فرایند ریشه یابی HSE مشارکت مي كنند؟</t>
  </si>
  <si>
    <t>آیا برای رویدادها بررسی یافته های تحقیقات اولیه (در عرض 24 ساعت) توسط مدیران میانی و ارشد انجام می شود ؟</t>
  </si>
  <si>
    <t xml:space="preserve">آیا نتایج حاصل از جلسات بررسی رویداد / عدم انطباق، به پرسنل داخلی و خارجی ابلاغ می شود؟                                                                                                                      </t>
  </si>
  <si>
    <t>10.3 نگهداری سوابق</t>
  </si>
  <si>
    <t xml:space="preserve">آیا سوابق گزارش ریشه یابی و اقدامات اصلاحی، نگهداری می شود و در دسترس قرار می گیرد؟                                                                                           </t>
  </si>
  <si>
    <t xml:space="preserve">آیا این سوابق در یک محل متمرکز نگهداری می شوند؟ </t>
  </si>
  <si>
    <t xml:space="preserve">آیا گزارش تحقیقات و اقدامات اصلاحی بر اساس الزامات قانونی نگهداری می شود؟   </t>
  </si>
  <si>
    <t>آیا در خدمات پزشکی، حریم خصوصی افراد در طول مشاوره و درمان رعايت مي شود؟</t>
  </si>
  <si>
    <t>میزان اثربخشی فرایند بررسی رویداد / عدم انطباق را تعیین کنید</t>
  </si>
  <si>
    <t>11 آمادگی اضطراری</t>
  </si>
  <si>
    <t>11.1 ایجاد آمادگی اضطراری</t>
  </si>
  <si>
    <t xml:space="preserve">آیا تعیین موقعیت های اضطراری بالقوه، انجام شده و مستند سازی می شود؟                                                                                    </t>
  </si>
  <si>
    <t xml:space="preserve">آیا در این ارزیابی، تمام الزامات قانونی HSE، شناسایی و گنجانیده شده است؟                                                                                                </t>
  </si>
  <si>
    <t xml:space="preserve">آیا این ارزیابی در زمان های مناسب بررسی و به روز رسانی می  شود؟                    </t>
  </si>
  <si>
    <t>سطح اثربخشی ارزیابی شرایط اضطراری بالقوه را تعیین کنید.</t>
  </si>
  <si>
    <t xml:space="preserve">آیا فردی برای مديريت فعالیت های آمادگی مقابله با شرايط اضطراری سازمان منصوب شده است؟   </t>
  </si>
  <si>
    <t xml:space="preserve">آیا هماهنگ کننده منصوب شده  به اندازه کافی در زمینه مسئولیت های خود آموزش می بیند؟                          </t>
  </si>
  <si>
    <t>11.2 برنامه های مقابله با اضطراری</t>
  </si>
  <si>
    <t>آیا سازمان برنامه مدون مقابله با شرایط اضطراری دارد؟</t>
  </si>
  <si>
    <t xml:space="preserve">آیا برنامه های واکنش اضطراری، بررسی و به روز رسانی می شود؟                       </t>
  </si>
  <si>
    <t xml:space="preserve">آیا در زمان تغییرات در تجهیزات، امکانات، و یا فرآیندها،  برنامه های واکنش اضطراری، بررسی و به روز رسانی مي شود؟                                       </t>
  </si>
  <si>
    <t xml:space="preserve">آیا یک فرایند مدون برای یکپارچه سازی درس های آموخته شده از اقدامات در شرايط اضطراری و مانورها وجود دارد؟                                                                               </t>
  </si>
  <si>
    <t xml:space="preserve">برای تضمین تداوم کسب و کار در صورت بروز شرایط اضطراری، آیا شركت موارد زير را اجرا مي كند؟
شناسایی عملیات قابل توجهی را که بر کسب و کار موثر است- شناسایی منابع تامین آب و برق، فروشندگان تجهیزات و پیمانکاران-شناسایی سازمان هایی را که می توانند کمک های متقابل برای برآورده کردن مواد خام و خواسته های مشتری عرضه کنند- لحاظ نمودن توقف تامین مواد در مفاد قراردادهای خرید- لحاظ نمودن وقفه کسب و کار را در برنامه بیمه                                           </t>
  </si>
  <si>
    <t>آیا یک فرآیند سالانه برای بررسی بخش های مربوط به طرح اضطراری و دیگر نیازهای اضطراری وجود دارد؟</t>
  </si>
  <si>
    <t xml:space="preserve">آیا اطلاعات مربوط به نوع، مقدار، و محل مواد شیمیایی خطرناک و  واحد های پاسخگو در شرایط اضطراری و آتش سوزی، جمع آوري است؟                                                          </t>
  </si>
  <si>
    <t xml:space="preserve">تعیین کنید که طرح اضطراری تا چه میزان به کارکنان، پیمانکاران، و سایر پرسنل ابلاغ شده است؟                    </t>
  </si>
  <si>
    <t xml:space="preserve">آیا مانورها به طور منظم برنامه ریزی شده و خروجی ها به منظور ارزیابی آمادگی شركت برای مقابله با موقعیت های اضطراری مستند سازی می شوند؟    </t>
  </si>
  <si>
    <t>کفایت برنامه های اضطراری برای مواجه شدن با شرایط اضطراری بالقوه شركت را ارزیابی کنید.</t>
  </si>
  <si>
    <t>11.3 تیم های واکنش اضطراری</t>
  </si>
  <si>
    <t xml:space="preserve">آیا سازمان دارای تیم مقابله اضطراری می باشد  ؟            </t>
  </si>
  <si>
    <t>آیا تیم های اضطراری بر اساس خروجی های ارزیابی ریسک تشکیل می شوند؟</t>
  </si>
  <si>
    <t>آیا این تیم ها برای پاسخگویی به موارد مختلف حادثه ها، ارتباطات رسانه اي و تداوم كسب و كار آماده می شوند؟</t>
  </si>
  <si>
    <t xml:space="preserve">آیا جلسات آموزشی و تمرینات برای آمادگی تیم ها برنامه ریزی می شوند و آیا این تمرینات در عمل انجام می شوند؟                                                                                 </t>
  </si>
  <si>
    <t>توانایی تیم را از نظر صلاحیت مقابله موثر با شرایط اضطراری بالقوه ارزیابی کنید؟</t>
  </si>
  <si>
    <t xml:space="preserve">آیا سازمان حداقل تعداد افراد واجد شرایط کمک رسانی را برای رفع نیازهای فوری پزشکی مشخص کرده است؟                                                                                                  </t>
  </si>
  <si>
    <t>در هنگام نیاز، آیا آموزش کمک های اولیه برای مقابله با شرایط اضطراری پزشکی اتخاذ شده است؟</t>
  </si>
  <si>
    <t>11.4 تجهیزات اضطراری</t>
  </si>
  <si>
    <t>آیا یک ارزیابی به منظور تعیین نیازمندی موارد سیستم های آمادگی اضطراری انجام می شود؟</t>
  </si>
  <si>
    <t xml:space="preserve">آیا ارزیابی نیازهای تجهیزات اضطراری بررسی و به روز رسانی می شود ؟              </t>
  </si>
  <si>
    <t>آیا سازمان آموزش منظم در زمینه مقابله مقدماتی با آتش سوزی و تجهیزات مقابله با نشتی برای همه کارکنان و پیمانکاران فراهم کرده است؟</t>
  </si>
  <si>
    <t>آیا ولوهای مسدود کننده اصلی و نقاط کنترلی قطع کننده در سراسر سازمان شناسایی شده است؟</t>
  </si>
  <si>
    <t>11.5 پشتیبانی اضطراری</t>
  </si>
  <si>
    <t>آیا یک ارزیابی برای شناسایی منابع برای موارد اضطراری انجام شده و مستندسازی شده است؟
سیستم های تشخیص آتش سوزی- سیستم های اطفاء آتش- سیستم های برق و روشنایی اضطراری- سیستم های سنجش مواد شیمیایی خطرناک- تجهیزات نجات اضطراری- امکانات و تجهیزات پزشکی اضطراری- مواد و تجهیزات تمیز کردن نشت مواد شیمیایی- سیستم های ارتباطی اضطراری- واحد های درمانی کمک های اولیه- تجهیزات حفاظتی تاسیسات- ذخیره آب آتش نشاني</t>
  </si>
  <si>
    <t>آیا تمرینات دوره ای به منظور آزمایش اثربخشی روابط متقابل (mutual aid relationships)  انجام می شود؟</t>
  </si>
  <si>
    <t xml:space="preserve">آیا انجمن های برون سازماني (مقامات محلی و کسب و کار) در جلسات آموزشی شرکت می کنند؟                                                            </t>
  </si>
  <si>
    <t xml:space="preserve">سطح انطباق تجهیزات اضطراری برای سیستم های حفاظتي چقدر است؟
</t>
  </si>
  <si>
    <t>سطح انطباق تجهیزات اضطراری برای سیستم های تشخیص آتش چقدر است؟</t>
  </si>
  <si>
    <t xml:space="preserve">سطح انطباق تجهیزات اضطراری برای سیستم های پیشگیری/ خاموش کننده آتش چقدر است؟                                                              </t>
  </si>
  <si>
    <t xml:space="preserve">سطح انطباق تجهیزات اضطراری برای سیستم های برق و روشنایی اضطراری چقدر است؟                                                                           </t>
  </si>
  <si>
    <t xml:space="preserve">سطح انطباق تجهیزات اضطراری برای سیستم های کشف مخاطرات  مواد شیمیایی خطرناک چقدر است؟     </t>
  </si>
  <si>
    <t>سطح انطباق تجهیزات اضطراری برای تجهیزات نجات اضطراری چقدر است؟</t>
  </si>
  <si>
    <t xml:space="preserve">سطح انطباق تجهیزات اضطراری برای امکانات و تجهیزات پزشکی اضطراری چقدر است؟                                                                             </t>
  </si>
  <si>
    <t>سطح انطباق تجهیزات اضطراری برای سیستم های ارتباطی اضطراری چقدر است؟</t>
  </si>
  <si>
    <t>سطح انطباق تجهیزات اضطراری برای تامین مستقل آب آتش نشانی چقدر است؟</t>
  </si>
  <si>
    <t xml:space="preserve">چند درصد از تمرینات اضطراری برنامه ریزی شده در عمل انجام می شوند؟          </t>
  </si>
  <si>
    <t>12 اندازه گیری، نظارت و ممیزی</t>
  </si>
  <si>
    <t xml:space="preserve">12.1 الزامات عملکرد HSE </t>
  </si>
  <si>
    <t>آیا نظارت موثر و کارآمد و اندازه گیری عملکرد HSE وجود دارد و به موارد زير رسیدگی می کند ؟
اندازه گیری و ارزیابی محصولات آن- قابلیت فرایند های تولید- دستیابی به اهداف HSE-رضایت مشتری و سایر اشخاص ذی نفع-اقدامات پیشگیرانه- اقدامات اصلاحي -تجزیه و تحلیل داده ها و کنترل آماری- ابزارهای کنترل عملیاتی- بهبود مستمر اثر بخشی سیستم مدیریتHSE - اقدامات مالی-کالیبراسیون اندازه گیری و نظارت تجهیزات-فرآیندهای تعمیر و نگهداری برنامه ریزی شده-اندازه گیری و پایش زیست محیطی- اثر بخشی کنترل های ريسك/ فرایند</t>
  </si>
  <si>
    <t>آیا در همه فرآیندهای HSE، انطباق با الزامات قانونی و بین المللی، ارزيابي مي شود؟</t>
  </si>
  <si>
    <t xml:space="preserve">12.2 انطباق با الزامات عملکرد HSE </t>
  </si>
  <si>
    <t>فعالیت های HSE ، در چه بازه زمانی تحت نظارت و ارزیابی انطباق با الزامات سیستم مدیریت قرار می گیرند ؟</t>
  </si>
  <si>
    <t xml:space="preserve">چند درصد از این اندازه گیری ها، برای واحد های عملیاتی بزرگ در سراسر شركت تکمیل می شوند؟                                                                                   </t>
  </si>
  <si>
    <t xml:space="preserve">چند درصد از نتایج این اندازه گیری های فرآیندی، ثبت شده و به پرسنل مربوطه در شركت ابلاغ می شود؟                                                                                                              </t>
  </si>
  <si>
    <t xml:space="preserve">آیا روش های اجرایی و شیوه های نظارت و نمونه برداری HSE ، به موارد زير رسیدگی می کند ؟
دوره نمونه برداری-محل نمونه برداری- کالیبراسیون تجهیزات-تجهیزات عملیاتی-تکنیک های نمونه برداری- حفظ سوابق؟                                                                                                        </t>
  </si>
  <si>
    <t>آیا مميزي شخص ثالث، برای معتبرسازي کالیبراسیون صورت مي گيرد؟</t>
  </si>
  <si>
    <t>آیا یک شاخص  برای نشان دادن انطباق با الزامات تمام تجهیزاتی که نیاز به کالیبراسیون دارند (از جمله نرم افزار آزمایشات) وجود دارد؟</t>
  </si>
  <si>
    <t xml:space="preserve">آیا انحراف تجهیزات کالیبره شده شناسايي مي شود و مورد بررسی قرار می گیرد؟                                                                                             </t>
  </si>
  <si>
    <t>نشان دهید اغلب در چه بازه زمانی نرخ های فرکانس (frequency rates)  برای رویدادهایی که در شركت اتفاق می افتد محاسبه می شود؟</t>
  </si>
  <si>
    <t>آیا نرخ های فرکانس زمان از دست رفته (lost time) و شدت (severity)، نشان دهنده بهبود عملکرد در طول زمان بوده است:؟</t>
  </si>
  <si>
    <t>آیا تکنیک های های آماری گرافیکی در تفسیر نرخ های فراوانی استفاده می شوند؟</t>
  </si>
  <si>
    <t>نشان دهید که دسته بندی رویداد / عدم انطباق به صورت سالانه آنالیز می شوند.
نوع رويداد- عامل -بخش آسیب دیده بدن -فعالیت مرتبط -روز -ساعت روز-طول خدمت کارکنان -علل فوری -علل ریشه ای -دیگر موارد</t>
  </si>
  <si>
    <t>آیا تجزیه و تحلیل علت و معلولی (causal analyses) انجام مي شود؟
شركت به عنوان یک کل- بخش های عمده درون شركت- قسمت های کاری در بخش</t>
  </si>
  <si>
    <t>12.3 ممیزی سیستم</t>
  </si>
  <si>
    <t>آیا یک روش اجرایی مدون برای ممیزی داخلی HSE وجود دارد ؟</t>
  </si>
  <si>
    <t>آیا همه عناصر سیستم مدیریتی nv ممیزی داخلی وجود دارند و به صورت دوره ای توسط پرسنل غیر مرتبط ممیزی می شوند؟
 برنامه ریزی و رهبری- صلاحیت، آموزش و ارتباطات- مدیریت ریسک عملیاتی و تغییر- مدیریت عملیاتی و طراحی- سیستم خرید- قوانین کار و مجوزهای عملیاتی- بازرسی- سیستم های سلامت شغلی- تجهیزات حافظت شخصی-گزارش، بررسی و اقدامات اصلاحی و پیشگیرانه حادثه / عدم انطباق- آمادگی در شرایط اضطراری- اندازه گیری، نظارت و ممیزی- سیستم های اقدامات اصلاحی و پیشگیرانه</t>
  </si>
  <si>
    <t xml:space="preserve">آیا این ممیزی های داخلی دوره ای  در دوره هاي زماني مناسب انجام می شود؟          </t>
  </si>
  <si>
    <t xml:space="preserve">آیا ممیزی داخلی شامل موارد زير است؟
توسط پرسنل ذيصلاح و بی طرف انجام شود- از یک پرسش نامه استاندارد استفاده کند- شامل مصاحبه افراد آگاه باشد- شامل حداقل 50٪ از تلاش های خود در فعالیت های راستی آزمایی باشد- مستند شده و نگهداری شود- با گزارشی از یافته ها و پیشنهادات برای بهبود، پیگیری شده و عملی شود                         </t>
  </si>
  <si>
    <t>آیا گزارش ممیزی داخلی شامل موارد زير می باشد؟
اهداف و دامنه ممیزی-برنامه ممیزی- اعضای تیم و نمایندگان ممیزی- اسناد مرجع- جزئیات عدم انطباق شناسایی شده- ارزیابی ممیزان از نظر انطباق با سیستم مدیریت- توانایی سیستم مدیریت برای رسیدن به اهداف مدیریت- گزارش نهایی ممیزی سیستم مدیریت HSE- ورود عدم تطابق هاي ممیزی در سیستم اصلاحی یا پیشگیرانه</t>
  </si>
  <si>
    <t>آیا ممیزی خارجی مطابق با طرح و برنامه در زمان بندي مناسب انجام می شود؟</t>
  </si>
  <si>
    <t xml:space="preserve">عدم  مشاهده بار آلودگی در آب (تعداد دفعات مشاهده بار آلودگي در آب سطحي بر اساس مشاهدات عيني) </t>
  </si>
  <si>
    <t xml:space="preserve">عدم  مشاهده COD بالای 60  mg/lit در پساب (آب خروجي تصفيه خانه) </t>
  </si>
  <si>
    <t xml:space="preserve"> عدم مشاهده بدسوزي فلر در سال ؟</t>
  </si>
  <si>
    <t>آیا پروژه  شناسايي نشت و آلاينده هاي هوا صورت (LDIR) بر اساس درصد پوشش كل شركت انجام شده است؟</t>
  </si>
  <si>
    <t>آیا پروژه هاي رفع نشتي بر اساس گزارش (LDIR‌)  بر اساس درصد پوشش كل شركت انجام شده است؟</t>
  </si>
  <si>
    <t>آیا برنامه كيفيت هوا و درصد پيشرفت بر اساس برنامه (ميزان تناژ كاهش آلايندگي ) وجود دارد ؟ (نسبت كاهش آلايندگي تقسيم بر تناژ محصول)</t>
  </si>
  <si>
    <t>ارزیابی از نمره خروجي   ZWI (zero waste index) چه مقدار می باشد؟ (نسبت كاهش آلايندگي تقسيم بر تناژ محصول)</t>
  </si>
  <si>
    <t>13 سیستم های اقدام اصلاحی و پیشگیرانه</t>
  </si>
  <si>
    <t>13.1 فرایندهای اقدام اصلاحی یا پیشگیرانه</t>
  </si>
  <si>
    <t>آیا سازمان یک روش مدون  برای کنترل اقدامات اصلاحي/ پيشگيرانه دارد؟</t>
  </si>
  <si>
    <t xml:space="preserve">آیا اقدامات اصلاحي/  پيشگيرانه  ریشه یابی شده شده است؟          </t>
  </si>
  <si>
    <t>آیا در روش اجرایی اقدامات اصلاحی/ پیشگیرانه به ورودي هاي زير رسیدگی  می شود؟
كميته هاي HSE- توصیه های تیم حل مساله- نظرات و نگرانی های کارکنان- ارزیابی برنامه آموزش- تجزیه و تحلیل روش هاي اجرايي- مدیریت تغییر- یافته های بازرسی - ارزیابی ریسک ها و جنبه ها و ...</t>
  </si>
  <si>
    <t>چه درصدي از اقدامات اصلاحی یا پیشگیرانه، گردآوري، الويت بندي، پاسخگويي و زمانبندي شده اند</t>
  </si>
  <si>
    <t xml:space="preserve">چه درصدی از اقدامات اصلاحی و پیشگیرانه در یک سیستم متمرکز و يكپارچه ثبت می شود؟                                                                                                                </t>
  </si>
  <si>
    <t>آیا نتایج  اقدامات اصلاحی یا پیشگیرانه در موارد زیر در نظر گرفته می شود:
بازنگری ارزیابی ریسک/ پیامد- روش های اجرایی و به روز رسانی های تمام اسناد مربوطه- بازنگری برنامه آموزشی- بازنگری مدیریت</t>
  </si>
  <si>
    <t xml:space="preserve">آیا اثر بخشي رفع علل ریشه ای اقدامات اصلاحی یا پیشگیرانه، در دوره هاي زماني مناسب ارزیابی می شود؟                                                                         </t>
  </si>
  <si>
    <t>آیا از تجزیه و تحلیل انجام شده در موراد زير استفاده مي شود:
شناسايي روش ها- بررسی علل ریشه ای شده و گزارش- اقدامات پیشگیرانه- بهبود مستمر</t>
  </si>
  <si>
    <t xml:space="preserve">آیا اقدامات اصلاحی یا پیشگیرانه پیشنهاد شده از طریق فرایند ارزیابی ريسك، قبل از اجرا، بررسی می شوند؟                                                                               </t>
  </si>
  <si>
    <t xml:space="preserve">آیا یک فرایند پیگیری رسمی برای ارزیابی اثربخشی اقدامات اصلاحی یا پیشگیرانه انجام شده، وجود دارد؟                                                                                                        </t>
  </si>
  <si>
    <t xml:space="preserve">آیا اقداماتي برای نشان دادن بهبود مستمر و موثر  فرایندهای اقدام اصلاحی یا پیشگیرانه، وجود دارد؟                                                                                         </t>
  </si>
  <si>
    <t xml:space="preserve">آیا وضعیت اقدامات اصلاحی و پیشگیرانه در زمان های مناسب بازبینی می شود؟   </t>
  </si>
  <si>
    <t xml:space="preserve">آیا سوابق اقدامات اصلاحی و پیشگیرانه نگهداری شده و به آسانی در دسترس است؟  </t>
  </si>
  <si>
    <t xml:space="preserve">13.2 وضعیت اقدامات اصلاحی یا پیشگیرانه </t>
  </si>
  <si>
    <t xml:space="preserve">آیا گزارشات اقدامات اصلاحی یا پیشگیرانه، ابلاغ شده و توسط مدیریت ارشد و میانی در زمان بندي مناسب بررسی می شود؟                                                                </t>
  </si>
  <si>
    <t xml:space="preserve">آیا گزارش اقدامات اصلاحی/ پیشگیرانه در زمان بندي مناسب به کارکنان یا نمایندگان ابلاغ مي شود؟                                                                                      </t>
  </si>
  <si>
    <t>OHSAS 18001 - 4.3.2، 4.4.3
ISO 14001 - 4.4.3</t>
  </si>
  <si>
    <t>OHSAS 18001 - 4.5.2
ISO 14001 - 4.5.2</t>
  </si>
  <si>
    <t>OHSAS 18001 – 4.4.2</t>
  </si>
  <si>
    <t>OHSAS 18001 - 4.4.2
ISO 14001 - 4.4.2</t>
  </si>
  <si>
    <t>OHSAS 18001 - 4.3.2
ISO 14001 - 4.3.2</t>
  </si>
  <si>
    <t>OHSAS 18001 - 4.3.1
ISO 14001 - 4.3.1</t>
  </si>
  <si>
    <t>OHSAS 18001 - 4.3.1، 4.4.6
ISO 14001 - 4.3.1، 4.4.6</t>
  </si>
  <si>
    <t>OHSAS 18001 - 4.4.6
ISO 14001 - 4.4.6</t>
  </si>
  <si>
    <t>OHSAS 18001 - 4.3.2، 4.4.6
ISO 14001 - 4.3.2، 4.4.6</t>
  </si>
  <si>
    <t>OHSAS 18001 - 4.3.2
ISO 14001 -4.3.2</t>
  </si>
  <si>
    <t>OHSAS 18001 - 4.3.2, 4.4.1, 4.5.1, 4.5.3
ISO 14001 - 4.3.2, 4.4.1, 4.5.1, 4.5.4</t>
  </si>
  <si>
    <t>OHSAS 18001 – 4.5.4
ISO 14001 – 4.5.4</t>
  </si>
  <si>
    <t>OHSAS 18001 - 4.3.2, 4.5.4
ISO 14001 - 4.3.2, 4.5.4</t>
  </si>
  <si>
    <t>OHSAS 18001 - 4.3.1, 4.4.7
ISO 14001 - 4.3.1, 4.4.7</t>
  </si>
  <si>
    <t>OHSAS 18001 - 4.4.1, 4.4.7
ISO 14001 - 4.4.1, 4.4.7</t>
  </si>
  <si>
    <t>OHSAS 18001 - 4.4.7, 4.4.1, 4.4.2
ISO 14001 - 4.4.7, 4.4.1, 4.4.2</t>
  </si>
  <si>
    <t>OHSAS 18001 - 4.4.7
ISO 14001 - 4.4.7</t>
  </si>
  <si>
    <t>OHSAS 18001 - 4.4.7, 4.4.3
ISO 14001 - 4.4.7, 4.4.3</t>
  </si>
  <si>
    <t>ایمنی و سلامت - حداکثر 45 امتیاز، محیط زیست - حداکثر 50 امتیاز</t>
  </si>
  <si>
    <t>ایمنی و سلامت - حداکثر 150 امتیاز، محیط زیست - حداکثر 150 امتیاز</t>
  </si>
  <si>
    <t>ایمنی و سلامت - حداکثر 120 امتیاز، محیط زیست - حداکثر 100 امتیاز</t>
  </si>
  <si>
    <t xml:space="preserve">ایمنی و سلامت - حداکثر 70 امتیاز، محیط زیست - حداکثر 70 امتیاز
گزینه ها: ببه طور بهینه (70)، به طور اساسی (50)، به طور قابل ملاحظه (30)، به طور متوسط (10)، انجام نشده (0)     </t>
  </si>
  <si>
    <t>ایمنی و سلامت - حداکثر 75 امتیاز، محیط زیست - حداکثر 65 امتیاز</t>
  </si>
  <si>
    <t xml:space="preserve">ایمنی و سلامت - حداکثر 100 امتیاز، محیط زیست - حداکثر 100 امتیاز
گزینه ها: 3 ماهه (100)، 6 ماهه (75)، 12 ماهه (50)، بیشتر/ انجام نمی شود (0)  </t>
  </si>
  <si>
    <t xml:space="preserve">ایمنی و سلامت - حداکثر 30 امتیاز، محیط زیست - حداکثر 30 امتیاز   </t>
  </si>
  <si>
    <t xml:space="preserve">ایمنی و سلامت - حداکثر 75 امتیاز، محیط زیست - حداکثر 75 امتیاز   </t>
  </si>
  <si>
    <t>ایمنی و سلامت - حداکثر 60 امتیاز، محیط زیست - حداکثر 50 امتیاز</t>
  </si>
  <si>
    <t xml:space="preserve">ایمنی و سلامت - حداکثر 25 امتیاز، محیط زیست - حداکثر 25 امتیاز
گزینه ها: سالانه (25)، هر دو سال (15)، هر سه سال (10)، پس از آن/ انجام نشده (0)   </t>
  </si>
  <si>
    <t xml:space="preserve">ایمنی و سلامت - حداکثر 45 امتیاز، محیط زیست - حداکثر 45 امتیاز
گزینه ها: به طور بهینه (45)، به طور اساسی (30)، به طور قابل ملاحظه (20)، به طور متوسط (10)، انجام نشده (0)    </t>
  </si>
  <si>
    <t xml:space="preserve">ایمنی و سلامت - حداکثر 60 امتیاز، محیط زیست - حداکثر 0 امتیاز  </t>
  </si>
  <si>
    <t xml:space="preserve">ایمنی و سلامت - حداکثر 60 امتیاز، محیط زیست - حداکثر 0 امتیاز     </t>
  </si>
  <si>
    <t xml:space="preserve">ایمنی و سلامت - حداکثر 90 امتیاز، محیط زیست - حداکثر 105 امتیاز  </t>
  </si>
  <si>
    <t xml:space="preserve">ایمنی و سلامت - حداکثر 100 امتیاز، محیط زیست - حداکثر 100 امتیاز 
گزینه ها: به طور بهینه (100)، به طور اساسی (80)، به طور قابل ملاحظه (50)، به طور متوسط (30)، حداقل (0)    </t>
  </si>
  <si>
    <t>ایمنی و سلامت - حداکثر 0 امتیاز، محیط زیست - حداکثر 400 امتیاز</t>
  </si>
  <si>
    <t xml:space="preserve">ایمنی و سلامت - حداکثر 0 امتیاز، محیط زیست - حداکثر 500 امتیاز  </t>
  </si>
  <si>
    <t xml:space="preserve">ایمنی و سلامت - حداکثر 0 امتیاز، محیط زیست - حداکثر 500 امتیاز    </t>
  </si>
  <si>
    <t xml:space="preserve">ایمنی و سلامت - حداکثر 260 امتیاز، محیط زیست - حداکثر 260 امتیاز
گزینه ها : به طور بهینه (260)، به طور اساسی (195)، به طور قابل ملاحظه (130)، به طور متوسط (65)، انجام نشده (0)   </t>
  </si>
  <si>
    <t xml:space="preserve">ایمنی و سلامت - حداکثر 45 امتیاز، محیط زیست - حداکثر 0 امتیاز </t>
  </si>
  <si>
    <t>ایمنی و سلامت - حداکثر 90 امتیاز، محیط زیست - حداکثر 90 امتیاز</t>
  </si>
  <si>
    <t>ایمنی و سلامت - حداکثر 50 امتیاز، محیط زیست - حداکثر 45 امتیاز</t>
  </si>
  <si>
    <t xml:space="preserve">ایمنی و سلامت - حداکثر 50 امتیاز، محیط زیست - حداکثر 50 امتیاز
گزینه ها: هر سال (50)، هر دو سال (25)، هر سه سال (10)، پس از آن/ انجام نشده (0)      </t>
  </si>
  <si>
    <t xml:space="preserve">ایمنی و سلامت - حداکثر 30 امتیاز، محیط زیست - حداکثر 0 امتیاز      </t>
  </si>
  <si>
    <t>ایمنی و سلامت - حداکثر 50 امتیاز، محیط زیست - حداکثر 0 امتیاز</t>
  </si>
  <si>
    <t>ایمنی و سلامت - حداکثر 75 امتیاز، محیط زیست - حداکثر 0 امتیاز</t>
  </si>
  <si>
    <t xml:space="preserve">ایمنی و سلامت - حداکثر 25 امتیاز، محیط زیست - حداکثر 0 امتیاز   </t>
  </si>
  <si>
    <t xml:space="preserve">ایمنی و سلامت - حداکثر 30 امتیاز، محیط زیست - حداکثر 0 امتیاز     </t>
  </si>
  <si>
    <t xml:space="preserve">ایمنی و سلامت - حداکثر 25 امتیاز، محیط زیست - حداکثر 0 امتیاز  </t>
  </si>
  <si>
    <t xml:space="preserve">ایمنی و سلامت - حداکثر 30 امتیاز، محیط زیست - حداکثر 0 امتیاز  </t>
  </si>
  <si>
    <t xml:space="preserve">ایمنی و سلامت - حداکثر 80 امتیاز، محیط زیست - حداکثر 80 امتیاز
گزینه ها: به صورت فصلی (80)، هر شش ماه (60)، سالانه (40)، پس از آن / انجام نشده (0)    </t>
  </si>
  <si>
    <t xml:space="preserve">ایمنی و سلامت - حداکثر 105 امتیاز، محیط زیست - حداکثر 100 امتیاز  </t>
  </si>
  <si>
    <t xml:space="preserve">ایمنی و سلامت - حداکثر 50 امتیاز، محیط زیست - حداکثر 50 امتیاز
گزینه ها: روز اول (50)، هفته اول (30)، ماه اول (10)، پس از آن (0)    </t>
  </si>
  <si>
    <t>ایمنی و سلامت - حداکثر 65 امتیاز، محیط زیست - حداکثر 55 امتیاز</t>
  </si>
  <si>
    <t xml:space="preserve">ایمنی و سلامت - حداکثر 35 امتیاز، محیط زیست - حداکثر 35 امتیاز، 
گزینه ها: سالانه (35)، هر 2 سال (15)، هر 3 سال (5)، پس از آن / انجام نداده (0)   </t>
  </si>
  <si>
    <t>ایمنی و سلامت - حداکثر 55 امتیاز، محیط زیست - حداکثر 55 امتیاز</t>
  </si>
  <si>
    <t xml:space="preserve">ایمنی و سلامت - حداکثر 60 امتیاز، محیط زیست - حداکثر 60 امتیاز
گزینه ها: سالانه (60)، هر دو سال (30)، هر سه سال (10)      </t>
  </si>
  <si>
    <t xml:space="preserve">ایمنی و سلامت - حداکثر 100 امتیاز، محیط زیست - حداکثر 100 امتیاز
گزینه ها: 100٪ (100)، 75٪ (75)، 50٪ (50)، 25٪ (25)، 0٪ (0)   </t>
  </si>
  <si>
    <t>ایمنی و سلامت - حداکثر 65 امتیاز، محیط زیست - حداکثر 60 امتیاز</t>
  </si>
  <si>
    <t xml:space="preserve">ایمنی و سلامت - حداکثر 50 امتیاز، محیط زیست - حداکثر 50 امتیاز
 گزینه ها: 100٪ (50)، 75٪ (38)، 50٪ (25)، 25٪ (13)، 0٪ (0)  </t>
  </si>
  <si>
    <t xml:space="preserve">ایمنی و سلامت - حداکثر 60 امتیاز، محیط زیست - حداکثر 60 امتیاز
گزینه ها: به طور بهینه (60)، به طور اساسی (45)، به طور قابل ملاحظه (30)، به طور متوسط (15)، به طور حداقل (0)   </t>
  </si>
  <si>
    <t xml:space="preserve">ایمنی و سلامت - حداکثر 120 امتیاز، محیط زیست - حداکثر 120 امتیاز   </t>
  </si>
  <si>
    <t xml:space="preserve">ایمنی و سلامت - حداکثر 60 امتیاز، محیط زیست - حداکثر 60 امتیاز
گزینه ها: هر سه ماه (60)، هر شش ماه (45)، سالانه (30)، هر دو سال (15)، انجام نشده (0)  </t>
  </si>
  <si>
    <t xml:space="preserve">ایمنی و سلامت - حداکثر 120 امتیاز، محیط زیست - حداکثر 120 امتیاز
گزینه ها: سالانه (120)، 2 سال (60)، 3 سال (30)، انجام نشده (0)     </t>
  </si>
  <si>
    <t xml:space="preserve">ایمنی و سلامت - حداکثر 400 امتیاز، محیط زیست - حداکثر 0 امتیاز </t>
  </si>
  <si>
    <t xml:space="preserve">ایمنی و سلامت - حداکثر 250 امتیاز، محیط زیست - حداکثر 0 امتیاز    </t>
  </si>
  <si>
    <t xml:space="preserve">ایمنی و سلامت - حداکثر 40 امتیاز، محیط زیست - حداکثر 40 امتیاز،
 گزینه ها: هر سه ماه (40)، هر شش ماه (25)، سالانه (15)، پس از آن / انجام نداده (0)  </t>
  </si>
  <si>
    <t xml:space="preserve">ایمنی و سلامت - حداکثر 70 امتیاز، محیط زیست - حداکثر 70 امتیاز
گزینه ها: ماهانه (70)، هر دو ماه (35)، هر سه ماه (20)، انجام نشده (0)    </t>
  </si>
  <si>
    <t>ایمنی و سلامت - حداکثر 0 امتیاز، محیط زیست - حداکثر 60 امتیاز</t>
  </si>
  <si>
    <t>ایمنی و سلامت - حداکثر 380 امتیاز، محیط زیست - حداکثر 320 امتیاز</t>
  </si>
  <si>
    <t xml:space="preserve">ایمنی و سلامت - حداکثر 350 امتیاز، محیط زیست - حداکثر 350 امتیاز </t>
  </si>
  <si>
    <t>ایمنی و سلامت - حداکثر 40 امتیاز، محیط زیست - حداکثر 40 امتیاز
گزینه ها: به طور بهینه (40)، به طور اساسی (20)، به طور قابل ملاحظه (10)، به طور متوسط (5)، انجام نشده (0)</t>
  </si>
  <si>
    <t>ایمنی و سلامت - حداکثر 30 امتیاز، محیط زیست - حداکثر 30 امتیاز
گزینه ها: سالانه (30)، هر دو سال (20)، هر سه سال (5)، پس از آن / انجام نشده (0)</t>
  </si>
  <si>
    <t>ایمنی و سلامت - حداکثر 30 امتیاز، محیط زیست - حداکثر 30 امتیاز
گزینه ها: به طور بهینه (30)، به طور اساسی (20)، به طور قابل ملاحظه (15)، به طور متوسط (10)، انجام نشده (0)</t>
  </si>
  <si>
    <t>ایمنی و سلامت - حداکثر 230 امتیاز، محیط زیست - حداکثر 200 امتیاز</t>
  </si>
  <si>
    <t>ایمنی و سلامت - حداکثر 15 امتیاز، محیط زیست - حداکثر 15 امتیاز 
گزینه ها: هفتگی (15)، هر دو هفته (10)، هر ماه (5)</t>
  </si>
  <si>
    <t>ایمنی و سلامت - حداکثر 100 امتیاز، محیط زیست - حداکثر 0 امتیاز،
گزینه ها: 100٪ (100)، 80٪ (80)، 60٪ (60)، 40٪ (40) 20٪ (20)، 0٪ (0)</t>
  </si>
  <si>
    <t>ایمنی و سلامت - حداکثر 100 امتیاز، محیط زیست - حداکثر 0 امتیاز
گزینه ها: 100٪ (100)، 80٪ (80)، 60٪ (60)، 40٪ (40) 20٪ (20)، 0٪ (0)</t>
  </si>
  <si>
    <t>ایمنی و سلامت - حداکثر 100 امتیاز، محیط زیست - حداکثر 100 امتیاز
گزینه ها: 100٪ (100)، 80٪ (80)، 60٪ (60)، 40٪ (40) 20٪ (20)، 0٪ (0)</t>
  </si>
  <si>
    <t>ایمنی و سلامت - حداکثر 100 امتیاز، محیط زیست - حداکثر 100 امتیاز 
گزینه ها: 100٪ (100)، 80٪ (80)، 60٪ (60)، 40٪ (40) 20٪ (20)، 0٪ (0)</t>
  </si>
  <si>
    <t>ایمنی و سلامت - حداکثر 140 امتیاز، محیط زیست - حداکثر 140 امتیاز</t>
  </si>
  <si>
    <t xml:space="preserve">ایمنی و سلامت - حداکثر 100 امتیاز، محیط زیست - حداکثر 100 امتیاز، 
گزینه ها: به طور بهینه (100)، به طور اساسی (50)، به طور قابل ملاحظه (35)، به طور متوسط (25)، انجام نشده (0) </t>
  </si>
  <si>
    <t>ایمنی و سلامت - حداکثر 100 امتیاز، محیط زیست - حداکثر 100 امتیاز،</t>
  </si>
  <si>
    <t>ایمنی و سلامت - حداکثر 125 امتیاز، محیط زیست - حداکثر 100 امتیاز</t>
  </si>
  <si>
    <t>ایمنی و سلامت - حداکثر 60 امتیاز، محیط زیست - حداکثر 60 امتیاز 
گزینه ها: به طور بهینه (60)، به طور اساسی (40)، به طور قابل ملاحظه (20)، به طور متوسط (10)، به طور حداقل (0)</t>
  </si>
  <si>
    <t>ایمنی و سلامت - حداکثر 40 امتیاز، محیط زیست - حداکثر 0 امتیاز
گزینه ها: سالانه (40)، هر دو سال (20)، انجام نشده (0)</t>
  </si>
  <si>
    <t>ایمنی و سلامت - حداکثر 300 امتیاز، محیط زیست - حداکثر 0 امتیاز
گزینه ها: به طور بهینه (300)، به طور اساسی (240)، به طور قابل ملاحظه (180)، به طور متوسط (120)، انجام نشده (0)</t>
  </si>
  <si>
    <t>ایمنی و سلامت - حداکثر 50 امتیاز، محیط زیست - حداکثر 50 امتیاز،</t>
  </si>
  <si>
    <t>ایمنی و سلامت - حداکثر 100 امتیاز، محیط زیست - حداکثر 0 امتیاز    
گزینه ها: 100٪ (100)، 80٪ (80)، 60٪ (60)، 40٪ (40) 20٪ (20)، 0٪ (0)</t>
  </si>
  <si>
    <t>ایمنی و سلامت - حداکثر 0 امتیاز، محیط زیست - حداکثر 100 امتیاز  گزینه ها: 100٪ (100)، 80٪ (80)، 60٪ (60)، 40٪ (40) 20٪ (20)، 0٪ (0)</t>
  </si>
  <si>
    <t>ایمنی و سلامت - حداکثر 0 امتیاز، محیط زیست - حداکثر 100 امتیاز
گزینه ها: 100٪ (100)، 80٪ (80)، 60٪ (60)، 40٪ (40) 20٪ (20)، 0٪ (0)</t>
  </si>
  <si>
    <t>ایمنی و سلامت - حداکثر 160 امتیاز، محیط زیست - حداکثر 0 امتیاز</t>
  </si>
  <si>
    <t>ایمنی و سلامت - حداکثر 1000 امتیاز، محیط زیست - حداکثر 0 امتیاز</t>
  </si>
  <si>
    <t>ایمنی و سلامت - حداکثر 800 امتیاز، محیط زیست - حداکثر 0 امتیاز</t>
  </si>
  <si>
    <t>ایمنی و سلامت - حداکثر 180 امتیاز، محیط زیست - حداکثر 0 امتیاز</t>
  </si>
  <si>
    <t>ایمنی و سلامت - حداکثر 400 امتیاز، محیط زیست - حداکثر 0 امتیاز</t>
  </si>
  <si>
    <t xml:space="preserve">ایمنی و سلامت - حداکثر 20 امتیاز، محیط زیست - حداکثر 20 امتیاز
گزینه ها: هر سال (20)، هر دو سال (10)، بعد از آن/ انجام نداده (0) </t>
  </si>
  <si>
    <t>ایمنی و سلامت - حداکثر 100 امتیاز، محیط زیست - حداکثر 100 امتیاز
گزینه ها: به طور بهینه (100)، به طور اساسی (75)، به طور قابل ملاحظه (50)، به طور متوسط (25)، به طور حداقلی (0)</t>
  </si>
  <si>
    <t>ایمنی و سلامت - حداکثر 100 امتیاز، محیط زیست - حداکثر 0 امتیاز
گزینه ها: 100٪ (100)، 80٪ (80)، 60٪ (60)، 40٪ (40) 20٪ (20)، انجام نشده (0)</t>
  </si>
  <si>
    <t>ایمنی و سلامت - حداکثر 300 امتیاز، محیط زیست - حداکثر 0 امتیاز
گزینه ها: 1 سال (300)، 2 سال (200)، 3 سال (100)، پس از آن / انجام نشده (0)</t>
  </si>
  <si>
    <t>ایمنی و سلامت - حداکثر 120 امتیاز، محیط زیست - حداکثر 0 امتیاز
گزینه ها: 1 سال (120)، 2 سال (80)، 3 سال (40)
انجام نشده (0)</t>
  </si>
  <si>
    <t>ایمنی و سلامت - حداکثر 80 امتیاز، محیط زیست - حداکثر 0 امتیاز</t>
  </si>
  <si>
    <t xml:space="preserve">ایمنی و سلامت - حداکثر 50 امتیاز، محیط زیست - حداکثر 0 امتیاز </t>
  </si>
  <si>
    <t>ایمنی و سلامت - حداکثر 10 امتیاز، محیط زیست - حداکثر 0 امتیاز</t>
  </si>
  <si>
    <t>ایمنی و سلامت - حداکثر 40 امتیاز، محیط زیست - حداکثر 0 امتیاز
گزینه ها: هر شش ماه (40)، سالانه (30)، هر دو سال (20)، هر سه سال (10)، پس از آن / انجام نشده (0)</t>
  </si>
  <si>
    <t>ایمنی و سلامت - حداکثر 100 امتیاز، محیط زیست - حداکثر 0 امتیاز  
 گزینه ها: اجرا به صورت كامل 100 امتياز
اجرا به صورت ناقص 50 امتياز
عدم اجراي برنامه يا فعاليت 0 امتياز</t>
  </si>
  <si>
    <t>ایمنی و سلامت - حداکثر 100 امتیاز، محیط زیست - حداکثر 0 امتیاز 
گزینه ها: اجرا به صورت كامل 100 امتياز
اجرا به صورت ناقص 50 امتياز
عدم اجراي برنامه يا فعاليت 0 امتياز</t>
  </si>
  <si>
    <t>ایمنی و سلامت - حداکثر 150 امتیاز، محیط زیست - حداکثر 0 امتیاز
گزینه ها: اجرا به صورت كامل 150 امتياز
اجرا به صورت ناقص 75 امتياز
عدم اجراي برنامه يا فعاليت 0 امتياز</t>
  </si>
  <si>
    <t>ایمنی و سلامت - حداکثر 15 امتیاز، محیط زیست - حداکثر 0 امتیاز</t>
  </si>
  <si>
    <t xml:space="preserve">ایمنی و سلامت - حداکثر 45 امتیاز، محیط زیست - حداکثر 0 امتیاز  </t>
  </si>
  <si>
    <t xml:space="preserve">ایمنی و سلامت - حداکثر 30 امتیاز، محیط زیست - حداکثر 0 امتیاز </t>
  </si>
  <si>
    <t>ایمنی و سلامت - حداکثر 80 امتیاز، محیط زیست - حداکثر 0 امتیاز 
گزینه ها:  اجرا به صورت كامل 80 امتياز
اجرا به صورت ناقص 40 امتياز
عدم اجراي برنامه يا فعاليت 0 امتياز</t>
  </si>
  <si>
    <t>ایمنی و سلامت - حداکثر 500 امتیاز، محیط زیست - حداکثر 0 امتیاز 
گزینه ها: بالا (500)، متوسط (250)، پایین (50)، پس از آن / انجام نشده (0)</t>
  </si>
  <si>
    <t>ایمنی و سلامت - حداکثر 35 امتیاز، محیط زیست - حداکثر 0 امتیاز</t>
  </si>
  <si>
    <t xml:space="preserve">ایمنی و سلامت - حداکثر 20 امتیاز، محیط زیست - حداکثر 0 امتیاز </t>
  </si>
  <si>
    <t>ایمنی و سلامت - حداکثر 70 امتیاز، محیط زیست - حداکثر 0 امتیاز</t>
  </si>
  <si>
    <t>ایمنی و سلامت - حداکثر 180 امتیاز، محیط زیست - حداکثر 160 امتیاز</t>
  </si>
  <si>
    <t>ایمنی و سلامت - حداکثر 140 امتیاز، محیط زیست - حداکثر 100 امتیاز</t>
  </si>
  <si>
    <t>ایمنی و سلامت - حداکثر 45 امتیاز، محیط زیست - حداکثر 45 امتیاز
گزینه ها: به طور بهینه (45)، به طور اساسی (35)، به طور قابل ملاحظه (25)، به طور متوسط (15)، به طور حداقلی (0)</t>
  </si>
  <si>
    <t>ایمنی و سلامت - حداکثر 200 امتیاز، محیط زیست - حداکثر 0 امتیاز
گزینه ها:
 LTIF=0/4 (200 امتیاز)                           LTIF=0/8 (160 امتیاز)
LTIF=1/2 (120 امتیاز)
LTIF=1/6 (80 امتیاز)
LTIF=2 (40 امتیاز)
 LTIF&gt;2 (0امتیاز)</t>
  </si>
  <si>
    <t>ایمنی و سلامت - حداکثر 1000 امتیاز، محیط زیست - حداکثر 0 امتیاز
گزینه ها:
 FAR=1/2  ( 1000امتیاز)
FAR=1/4 ( 800امتیاز)
FAR=1/6 ( 600امتیاز)
FAR=1/8 ( 400امتیاز)
FAR&gt;1/8 ( 0امتیاز)</t>
  </si>
  <si>
    <t>ایمنی و سلامت - حداکثر 200 امتیاز، محیط زیست - حداکثر 0 امتیاز
گزینه ها:
 FIR=0/7 (200 امتیاز)                             FIR=0/9 (160 امتیاز)
 FIR=1/1 (120 امتیاز)
FIR=1/3 (80 امتیاز)
 FIR&gt;1/3 (0امتیاز)</t>
  </si>
  <si>
    <t>ایمنی و سلامت - حداکثر 200 امتیاز، محیط زیست - حداکثر 0 امتیاز
گزینه ها:
TRIF=1/5 (200 امتیاز)                           LTIF=1/7 (160 امتیاز)
TRIF=1/9 (120 امتیاز)
TRIF=2/1 (80 امتیاز)
TRIF=2/3 (40 امتیاز)
 TRIF&gt;2/3 (0امتیاز)</t>
  </si>
  <si>
    <t>ایمنی و سلامت - حداکثر 200 امتیاز، محیط زیست - حداکثر 0 امتیاز
گزینه ها:
ASR=50 (200 امتیاز)                             ASR=60 (160 امتیاز)
ASR=70 (120 امتیاز)
ASR=80 (80 امتیاز)
 ASR&gt;80 (0امتیاز)</t>
  </si>
  <si>
    <t>ایمنی و سلامت - حداکثر 300 امتیاز، محیط زیست - حداکثر 0 امتیاز
گزینه ها:
6میلیون ساعت (300 امتیاز)
5میلیون ساعت (240 امتیاز)
4میلیون ساعت (180 امتیاز)
3میلیون ساعت (120 امتیاز)
2میلیون ساعت (60 امتیاز)
کمتر از 2میلیون ساعت (0امتیاز)</t>
  </si>
  <si>
    <t>ایمنی و سلامت - حداکثر 500 امتیاز، محیط زیست - حداکثر 500 امتیاز 
گزینه ها: به طور بهینه (500)، به طور اساسی (400)، به طور قابل ملاحظه (300)، به طور متوسط (200)، انجام نشده (0)</t>
  </si>
  <si>
    <t>ایمنی و سلامت - حداکثر 40 امتیاز، محیط زیست - حداکثر 40 امتیاز
گزینه ها: سالانه (40)، هر دو سال (20)، هر سه سال (5)، پس از آن / انجام نداده (0)</t>
  </si>
  <si>
    <t>ایمنی و سلامت - حداکثر 190 امتیاز، محیط زیست - حداکثر 190 امتیاز</t>
  </si>
  <si>
    <t>ایمنی و سلامت - حداکثر 25 امتیاز، محیط زیست - حداکثر 25 امتیاز  
گزینه ها: سالانه (25)، هر دو سال (15)، هر سه سال (5)، پس از آن / انجام نداده (0)</t>
  </si>
  <si>
    <t>ایمنی و سلامت - حداکثر 40 امتیاز، محیط زیست - حداکثر 40 امتیاز 
گزینه ها: به طور بهینه (40)، به طور اساسی (30)، به طور قابل ملاحظه (20)، به طور متوسط (10)، به طور حداقلی (0)</t>
  </si>
  <si>
    <t>ایمنی و سلامت - حداکثر 75 امتیاز، محیط زیست - حداکثر 75 امتیاز 
گزینه ها: به طور بهینه (75)، به طور اساسی (50)، به طور قابل ملاحظه (25)، به طور متوسط (10)، به طور حداقلی (0)</t>
  </si>
  <si>
    <t>ایمنی و سلامت - حداکثر 50 امتیاز، محیط زیست - حداکثر 40 امتیاز</t>
  </si>
  <si>
    <t>ایمنی و سلامت - حداکثر 60 امتیاز، محیط زیست - حداکثر 60 امتیاز  
گزینه ها: به طور بهینه (60)، به طور اساسی (40)، به طور قابل ملاحظه (20)، به طور متوسط (10)، به طور حداقلی (0)</t>
  </si>
  <si>
    <t xml:space="preserve">ایمنی و سلامت - حداکثر 20 امتیاز، محیط زیست - حداکثر 0 امتیاز   </t>
  </si>
  <si>
    <t>ایمنی و سلامت - حداکثر 55 امتیاز، محیط زیست - حداکثر 15 امتیاز</t>
  </si>
  <si>
    <t>ایمنی و سلامت - حداکثر 20 امتیاز، محیط زیست - حداکثر 20 امتیاز  
گزینه ها: سالانه (20)، هر دو سال (15)، هر سه سال (10)، پس از آن / انجام نداده (0)</t>
  </si>
  <si>
    <t>ایمنی و سلامت - حداکثر 20 امتیاز، محیط زیست - حداکثر 20 امتیاز 
گزینه ها: 100٪ (20)، 80٪ (16)، 60٪ (12)، 40٪ (8)، 20٪ (4)، 0٪ (0)</t>
  </si>
  <si>
    <t>ایمنی و سلامت - حداکثر 50 امتیاز، محیط زیست - حداکثر 50 امتیاز  
گزینه ها: هر سال (50)، هر دو سال (30)، هر 3 سال (20)، پس از آن / انجام نداده (0)</t>
  </si>
  <si>
    <t>ایمنی و سلامت - حداکثر 30 امتیاز، محیط زیست - حداکثر 0 امتیاز 
گزینه ها: بالا (30)، متوسط ​​(15)، پایین (5)</t>
  </si>
  <si>
    <t>ایمنی و سلامت - حداکثر 165 امتیاز، محیط زیست - حداکثر 195 امتیاز</t>
  </si>
  <si>
    <t>ایمنی و سلامت - حداکثر 40 امتیاز، محیط زیست - حداکثر 40 امتیاز
گزینه ها: به طور بهینه (40)، به طور اساسی (30)، به طور قابل ملاحظه (20)، به طور متوسط (10)، به طور حداقلی (0)</t>
  </si>
  <si>
    <t xml:space="preserve">ایمنی و سلامت - حداکثر 45 امتیاز، محیط زیست - حداکثر 45 امتیاز   </t>
  </si>
  <si>
    <t>ایمنی و سلامت - حداکثر 50 امتیاز، محیط زیست - حداکثر 20 امتیاز 
گزینه ها: ماهانه (50)، 6 ماهانه (25)، سالانه (13)، انجام نشده (0)</t>
  </si>
  <si>
    <t>ایمنی و سلامت - حداکثر 225 امتیاز، محیط زیست - حداکثر 225 امتیاز</t>
  </si>
  <si>
    <t>ایمنی و سلامت - حداکثر 240 امتیاز، محیط زیست - حداکثر 200 امتیاز</t>
  </si>
  <si>
    <t>ایمنی و سلامت - حداکثر 50 امتیاز، محیط زیست - حداکثر 50 امتیاز 
گزینه ها: هر شش ماه (50)، سالانه (30)، هر دو سال (10)، پس از آن / انجام نشده (0)</t>
  </si>
  <si>
    <t>ایمنی و سلامت - حداکثر 0 امتیاز، محیط زیست - حداکثر 400 امتیاز  
گزینه ها : 0 بار مشاهده (100%) امتیاز
 2 بار مشاهده (50%)امتیاز
 3 بار مشاهده (40%)امتیاز
 4 بار مشاهده (30%)امتیاز
 5 بار مشاهده (0%)امتیاز</t>
  </si>
  <si>
    <t>ایمنی و سلامت - حداکثر 0 امتیاز، محیط زیست - حداکثر 400 امتیاز 
گزینه ها: 0 بار مشاهده (100%) امتیاز
 1 تا 5 بار مشاهده (70%)امتیاز
 6 تا 10 بار مشاهده (50%)امتیاز
بیش از 10 بار مشاهده (0%)امتیاز</t>
  </si>
  <si>
    <t>ایمنی و سلامت - حداکثر 0 امتیاز، محیط زیست - حداکثر 500 امتیاز  
گزینه ها: 0 بار مشاهده (100%) امتیاز
 1 تا 5 بار مشاهده (70%)امتیاز
 6 تا 10 بار مشاهده (50%)امتیاز
بیش از 10 بار مشاهده (0%)امتیاز</t>
  </si>
  <si>
    <t>ایمنی و سلامت - حداکثر 0 امتیاز، محیط زیست - حداکثر 600 امتیاز</t>
  </si>
  <si>
    <t>ایمنی و سلامت - حداکثر 0 امتیاز، محیط زیست - حداکثر 800 امتیاز</t>
  </si>
  <si>
    <t>ایمنی و سلامت - حداکثر 0 امتیاز، محیط زیست - حداکثر 500 امتیاز</t>
  </si>
  <si>
    <t>ایمنی و سلامت - حداکثر 0 امتیاز، محیط زیست - حداکثر 300 امتیاز</t>
  </si>
  <si>
    <t>ایمنی و سلامت - حداکثر 0 امتیاز، محیط زیست - حداکثر 200 امتیاز  
 گزینه ها :  فضاي سبز 20% = 100% امتیاز</t>
  </si>
  <si>
    <t>ایمنی و سلامت - حداکثر 160 امتیاز، محیط زیست - حداکثر 160 امتیاز</t>
  </si>
  <si>
    <t>ایمنی و سلامت - حداکثر 200 امتیاز، محیط زیست - حداکثر 200 امتیاز 
گزینه ها: ماهانه (200)، هر سه ماه (100)، هر شش ماه (50)، پس از آن / انجام نشده (0)</t>
  </si>
  <si>
    <t xml:space="preserve">ایمنی و سلامت - حداکثر 50 امتیاز، محیط زیست - حداکثر 50 امتیاز </t>
  </si>
  <si>
    <r>
      <t xml:space="preserve">جمع امتیازات قبل از اعمال </t>
    </r>
    <r>
      <rPr>
        <sz val="11"/>
        <color theme="1"/>
        <rFont val="Times New Roman"/>
        <family val="1"/>
        <scheme val="major"/>
      </rPr>
      <t>NA</t>
    </r>
  </si>
  <si>
    <r>
      <t xml:space="preserve">جمع </t>
    </r>
    <r>
      <rPr>
        <sz val="11"/>
        <color theme="1"/>
        <rFont val="Times New Roman"/>
        <family val="1"/>
        <scheme val="major"/>
      </rPr>
      <t>NA</t>
    </r>
  </si>
  <si>
    <r>
      <t xml:space="preserve">جمع امتیازات بعد از اعمال </t>
    </r>
    <r>
      <rPr>
        <b/>
        <sz val="12"/>
        <rFont val="Times New Roman"/>
        <family val="1"/>
        <scheme val="major"/>
      </rPr>
      <t>NA</t>
    </r>
  </si>
  <si>
    <t>ایمنی و سلامت - حداکثر 200 امتیاز، محیط زیست - حداکثر 200 امتیاز
گزینه ها: به طور بهینه (200)، به طور اساسی (150)، به طور قابل ملاحظه (100)، به طور متوسط (50)، انجام نشده (0)</t>
  </si>
  <si>
    <t xml:space="preserve">ایمنی و سلامت - حداکثر 60 امتیاز، محیط زیست - حداکثر 0 امتیاز
گزینه ها: به طور بهینه (60)، به طور اساسی (40)، به طور قابل ملاحظه (30)، به طور متوسط (15)، به طور حداقلی (5) </t>
  </si>
  <si>
    <t xml:space="preserve">ایمنی و سلامت - حداکثر 20 امتیاز، محیط زیست - حداکثر 20 امتیاز
گزینه ها: 100٪ (20)، 80٪ (16)، 60٪ (12)، 40٪ (8)، 20٪ (4)، 0٪ (0)    </t>
  </si>
  <si>
    <t xml:space="preserve">ایمنی و سلامت - حداکثر 50 امتیاز، محیط زیست - حداکثر 50 امتیاز
گزینه ها: سالانه (50)، هر دو سال (30) هر سه سال (10)، انجام نشده (0)   </t>
  </si>
  <si>
    <t xml:space="preserve">ایمنی و سلامت - حداکثر 60 امتیاز، محیط زیست - حداکثر 60 امتیاز
گزینه ها: سالانه (60)، هر دو سال (40)، هر سه سال (15)، پس از آن / انجام نشده (0)    </t>
  </si>
  <si>
    <t>ایمنی و سلامت - حداکثر 50 امتیاز، محیط زیست - حداکثر 50 امتیاز
گزینه ها: حداقل سالانه (50)، هر دو سال (30)، هر سه سال (10)، پس از آن / انجام نشده (0)</t>
  </si>
  <si>
    <t xml:space="preserve">ایمنی و سلامت - حداکثر 80 امتیاز، محیط زیست - حداکثر 80 امتیاز
گزینه ها: 100٪ (80)، 80٪ (60)، 60٪ (40 ) 40٪ (20)، 20٪ (10)، 0٪ (0) </t>
  </si>
  <si>
    <t xml:space="preserve">ایمنی و سلامت - حداکثر 60 امتیاز، محیط زیست - حداکثر 60 امتیاز
گزینه ها: به طور بهینه (60)، به طور اساسی (40)، به طور قابل ملاحظه (20)، به طور متوسط (10)، به طور حداقل (0) </t>
  </si>
  <si>
    <t>ایمنی و سلامت - حداکثر 100 امتیاز، محیط زیست - حداکثر 0 امتیاز   
گزینه ها: 100٪ (100)، 80٪ (80)، 60٪ (60)، 40٪ (40) 20٪ (20)، 0٪ (0)</t>
  </si>
  <si>
    <t>ایمنی و سلامت - حداکثر 80 امتیاز، محیط زیست - حداکثر 0 امتیاز  
گزینه ها: اجرا به صورت كامل 80 امتياز
اجرا به صورت ناقص 40 امتياز
عدم اجراي برنامه يا فعاليت 0 امتياز</t>
  </si>
  <si>
    <t>ایمنی و سلامت - حداکثر 20 امتیاز، محیط زیست - حداکثر 0 امتیاز 
گزینه ها: 100٪ (20)، 80٪ (16)، 60٪ (12)، 40٪ (8)، 20٪ (4)، 0٪ (0)</t>
  </si>
  <si>
    <t>ایمنی و سلامت - حداکثر 20 امتیاز، محیط زیست - حداکثر 0 امتیاز 
گزینه ها: سالانه (20)، هر دو سال (15)، هر سه سال (10)، پس از آن / انجام نشده (0)</t>
  </si>
  <si>
    <t>ایمنی و سلامت - حداکثر 25 امتیاز، محیط زیست - حداکثر 0 امتیاز
گزینه ها: به طور بهینه (25)، به طور اساسی (20)، به طور قابل ملاحظه (15)، به طور متوسط (10)، به طور حداقل (0)</t>
  </si>
  <si>
    <t>ایمنی و سلامت - حداکثر 200 امتیاز، محیط زیست - حداکثر 0 امتیاز 
گزینه ها: 100٪ (200)، 80٪ (160)، 60٪ (120)، 40٪ (80)، 20٪ (40)، 0٪ (0)</t>
  </si>
  <si>
    <t>ایمنی و سلامت - حداکثر 40 امتیاز، محیط زیست - حداکثر 40 امتیاز
گزینه ها: به طور بهینه (40)، به طور اساسی (30)، به طور قابل ملاحظه (20)، به طور متوسط (10)، انجام نشده (0)</t>
  </si>
  <si>
    <t>ایمنی و سلامت - حداکثر 30 امتیاز، محیط زیست - حداکثر 0 امتیاز  
گزینه ها: بالا (30)، متوسط ​​(15)، پایین (5)</t>
  </si>
  <si>
    <t>ایمنی و سلامت - حداکثر 30 امتیاز، محیط زیست - حداکثر 30 امتیاز 
گزینه ها: بالا (30)، متوسط ​​(15)، پایین (5)</t>
  </si>
  <si>
    <t>ایمنی و سلامت - حداکثر 30 امتیاز، محیط زیست - حداکثر 30 امتیاز
گزینه ها: بالا (30)، متوسط ​​(15)، پایین (5)</t>
  </si>
  <si>
    <t>ایمنی و سلامت - حداکثر 60 امتیاز، محیط زیست - حداکثر 60 امتیاز
گزینه ها: 100٪ (60)، 80٪ (48)، 60٪ (36)، 40٪ (24)، 20٪ (12)، 0٪ (0)</t>
  </si>
  <si>
    <t>ایمنی و سلامت - حداکثر 65 امتیاز، محیط زیست - حداکثر 0 امتیاز 
گزینه ها: چهار سال (65)، سه سال (45)، دو سال (25)، یک سال (5)</t>
  </si>
  <si>
    <t>ایمنی و سلامت - حداکثر 50 امتیاز، محیط زیست - حداکثر 50 امتیاز
گزینه ها: هر سال (50)، هر دو سال (40)، هر سه سال (20)، پس از آن / انجام نشده (0)</t>
  </si>
  <si>
    <t>ایمنی و سلامت - حداکثر 50 امتیاز، محیط زیست - حداکثر 50 امتیاز 
گزینه ها: ماهانه (50)، هر 3 ماه (25)، هر 6 ماه (10)، پس از آن / انجام نداده (0)</t>
  </si>
  <si>
    <t xml:space="preserve">ایمنی و سلامت - حداکثر 75 امتیاز، محیط زیست - حداکثر 75 امتیاز 
گزینه ها: هفتگی (75)، ماهانه (50)، هر سه ماه (25)، پس از آن / انجام نداده (0)   </t>
  </si>
  <si>
    <t>ایمنی و سلامت - حداکثر 60 امتیاز، محیط زیست - حداکثر 60 امتیاز 
گزینه ها: ماهانه (60)، هر دو ماه (40)، هر سه ماه (20)، هر شش ماه (10)، پس از آن / انجام نداده (0)</t>
  </si>
  <si>
    <t xml:space="preserve">چه میزان از اسناد راهنما برای توسعه و پیاده سازی سیستم مدیریت HSE استفاده می شود؟                                                                                           </t>
  </si>
  <si>
    <t>03.3 مدیریت تغییرات</t>
  </si>
  <si>
    <t xml:space="preserve">آیا ارزیابی تامین کنندگان در محل (on-site assessment) انجام می شود؟                             </t>
  </si>
  <si>
    <t>06.3 برنامه قانون HSE سازمان</t>
  </si>
  <si>
    <t>07.6 بازرسی های Housekeeping محيط كار</t>
  </si>
  <si>
    <t xml:space="preserve">آیا بازرسی های Housekeeping محيط كار شامل موارد زير است؟
بازرسی های Housekeeping محيط كار به طور منظم (حداقل به صورت ماهانه)- استفاده از چک لیست های استاندارد- شناسایی اقدامات مثبت- ترویج نظم و ترتیب و انضباط                                                                    </t>
  </si>
  <si>
    <t xml:space="preserve">ایمنی و سلامت - حداکثر 50 امتیاز، محیط زیست - حداکثر 50 امتیاز      </t>
  </si>
  <si>
    <t xml:space="preserve">ایمنی و سلامت - حداکثر 20 امتیاز، محیط زیست - حداکثر 20 امتیاز   </t>
  </si>
  <si>
    <t xml:space="preserve">ایمنی و سلامت - حداکثر 60 امتیاز، محیط زیست - حداکثر 60 امتیاز    </t>
  </si>
  <si>
    <t>ایمنی و سلامت - حداکثر 10 امتیاز، محیط زیست - حداکثر 10 امتیاز
گزینه ها: روزانه (10)، یک روز در میان (7)، هفتگی (5)</t>
  </si>
  <si>
    <t xml:space="preserve">ایمنی و سلامت - حداکثر 10 امتیاز، محیط زیست - حداکثر 10 امتیاز  </t>
  </si>
  <si>
    <t>ایمنی و سلامت - حداکثر 140 امتیاز، محیط زیست - حداکثر 0 امتیاز</t>
  </si>
  <si>
    <t>ایمنی و سلامت - حداکثر 25 امتیاز، محیط زیست - حداکثر 0 امتیاز</t>
  </si>
  <si>
    <t>ایمنی و سلامت - حداکثر 100 امتیاز، محیط زیست - حداکثر 100 امتیاز
گزینه ها: 100٪ (100)، 80٪ (80)، 60٪ (60)، 40٪ (40) 20٪ (20)، انجام نشده (0)</t>
  </si>
  <si>
    <t>ایمنی و سلامت - حداکثر 80 امتیاز، محیط زیست - حداکثر 0 امتیاز
گزینه ها: اجرا به صورت كامل 80 امتياز
اجرا به صورت ناقص 40 امتياز
عدم اجراي برنامه يا فعاليت 0 امتياز</t>
  </si>
  <si>
    <t>ایمنی و سلامت - حداکثر 400 امتیاز، محیط زیست - حداکثر 400 امتیاز</t>
  </si>
  <si>
    <t>آیا در سازمان از راهکارهای موثر  به منظور ایجاد ارتباط با (درک مفهومی) خط مشی HSE استفاده می شود؟ 
به بحث گذاشتن در برنامه های توجیهی و جلسات گروهی / عملیاتی - بازآموزی کارکنان - انتشار آن در سایت (پورتال سازمان) - ایجاد دسترسی عمومی به آن</t>
  </si>
  <si>
    <t>C 03.1.10</t>
  </si>
  <si>
    <t>آیا در هنگام جاری سازی اهداف موارد زیر توجه شده است؟     
نیازهای فعلی و آینده سازمان و بازارهای هدف- بازنگری های مدیریت- نتایج شناسایی مخاطرات، ارزیابی های ریسک و اقدامات کنترلی ریسک ها- تولید کنونی و عملکرد فرایندها- دیدگاههای کارکنان و ذینفعان- نتایج خود ارزیابی- بهینه یابی، تجزیه و تحلیل رقیب و فرصت های بهبود-  الزامات قانونی و سایر الزامات-  گزینه های فن آوری- الزامات مالی، عملیاتی و کسب و کار- تجزیه تحلیل عملکرد در برابر اهداف قبلی- نتایج اندازه گیری و پایش- منابع مورد نیاز برای رسیدن به اهداف- پیامد رویدادها ، نرخ شدت و فرکانس- رسیدن به نیازهای مشتری یا فرا رفتن از آن</t>
  </si>
  <si>
    <t>هنگام شناسایی صلاحیت و آموزش مورد نیاز، آیا موارد زیر در نظر گرفته می شود؟ 
ورودی از کارکنان - ورودی از رهبران - ورودی از فرایند مدیریت تغییرات - ورودی از روش های اجرایی عملیاتی(تجزیه و تحلیل کار)- بازبینی سوابق پرسنل مانند توصیف موقعیت ، بررسی عملکرد و مصاحبه خروجی - بازبینی نظرات کارآموزان در مورد برنامه های آموزشی موجود - بازنگری داده های بررسی رویدادها / عدم انطباق - بازنگری کد ها و استانداردهای ملی و بین المللی - بازنگری نیازهای مشتری - بازنگری نظر سنجی های رضایت مشتری - ورودی از روند رفتار HSE - یادگیری توانایی و سواد- قانون و سایر الزامات</t>
  </si>
  <si>
    <t>آيا فرايند ارزيابي ريسك پيش از راه اندازي (PSSR)  در آن شركت انجام مي گردد؟ آيا اين ارزيابي ريسك پس از تعميرات اساسي نيز انجام مي گردد؟</t>
  </si>
  <si>
    <t>ایمنی و سلامت - حداکثر 30 امتیاز، محیط زیست - حداکثر 0 امتیاز
گزینه ها: بالا (30)، متوسط ​​(15)، پایین (5)</t>
  </si>
  <si>
    <t>ایمنی و سلامت - حداکثر 250 امتیاز، محیط زیست - حداکثر 0 امتیاز 
گزینه ها : بالاي 90% = 250 امتياز
70-90%= 125 امتياز
زير 70% = 0 امتياز</t>
  </si>
  <si>
    <t>ایمنی و سلامت - حداکثر 0 امتیاز، محیط زیست - حداکثر 100 امتیاز 
گزینه ها: 100٪ (100)، 80٪ (80)، 60٪ (60)، 40٪ (40) 20٪ (20)، 0٪ (0)</t>
  </si>
  <si>
    <t>ایمنی و سلامت - حداکثر 180 امتیاز، محیط زیست - حداکثر 180 امتیاز 
گزینه ها: هر 3 ماه (180)، هر 6 ماه (90)، هر سال (45)، انجام نشده (0)</t>
  </si>
  <si>
    <t>ایمنی و سلامت - حداکثر 80 امتیاز، محیط زیست - حداکثر 80 امتیاز 
گزینه ها: به طور بهینه (80)، به طور اساسی (60)، به طور قابل ملاحظه (40)، به طور متوسط (20)، انجام نشده (0)</t>
  </si>
  <si>
    <t>A 01.6.08</t>
  </si>
  <si>
    <t>آيا دستورالعمل ها و راهنماهاي ابلاغي HSE ارشد منطقه، در واحد مربوطه پياده سازي و اجرا مي گردد؟</t>
  </si>
  <si>
    <t>آیا شركت می تواند بهبود مستمر  فرایند بهبود فرهنگ ایمنی و بهداشت را نشان دهد؟</t>
  </si>
  <si>
    <t>عملكرد HSE را در سطوح زیر نشان دهید:
 1- نيروي انساني
2-  مدارك صلاحیت فنی كاركنان HSE</t>
  </si>
  <si>
    <t>ایمنی و سلامت - حداکثر 500 امتیاز، محیط زیست - حداکثر 200 امتیاز</t>
  </si>
  <si>
    <t>عملكرد HSE را در سطوح زیر نشان دهید: 
  1- نيروي انساني
2-  مدارك صلاحیت فنی كاركنان HSE</t>
  </si>
  <si>
    <t xml:space="preserve">براي چند درصد از مشاغل، قابلیت های مورد نیاز جسمی و روحی تعريف شده است؟ </t>
  </si>
  <si>
    <t>آیا مدیریت تغییر شامل شناسایی و ارزیابی تغییرات ذیل می باشد؟
الزامات فرایند- تجهیزات مکانیکی و الکتریکی- پایش های ابزار دقیق- تغییرات تعمیر و نگهداری- مواد اولیه- مواد شیمیایی و …</t>
  </si>
  <si>
    <t>سطح انطباق تجهیزات اضطراری برای سیستم های حفاظتي چقدر است؟</t>
  </si>
  <si>
    <r>
      <rPr>
        <b/>
        <sz val="18"/>
        <color rgb="FFFF0000"/>
        <rFont val="Times New Roman"/>
        <family val="1"/>
        <scheme val="major"/>
      </rPr>
      <t>Bahram</t>
    </r>
    <r>
      <rPr>
        <b/>
        <sz val="18"/>
        <color theme="1"/>
        <rFont val="Times New Roman"/>
        <family val="1"/>
        <scheme val="major"/>
      </rPr>
      <t xml:space="preserve"> Petrochimical</t>
    </r>
  </si>
  <si>
    <r>
      <rPr>
        <b/>
        <sz val="14"/>
        <rFont val="Times New Roman"/>
        <family val="1"/>
        <scheme val="major"/>
      </rPr>
      <t xml:space="preserve">Company Name : </t>
    </r>
    <r>
      <rPr>
        <b/>
        <sz val="14"/>
        <color rgb="FFFF0000"/>
        <rFont val="Times New Roman"/>
        <family val="1"/>
        <scheme val="major"/>
      </rPr>
      <t>Bahram Petrochimica</t>
    </r>
    <r>
      <rPr>
        <b/>
        <sz val="14"/>
        <color rgb="FFFF0000"/>
        <rFont val="Arial"/>
        <family val="2"/>
        <charset val="178"/>
        <scheme val="minor"/>
      </rPr>
      <t>l</t>
    </r>
  </si>
  <si>
    <t xml:space="preserve">OHSAS 18001 - 4.5.1
ISO 14001 - 4.5.1
</t>
  </si>
  <si>
    <t>OHSAS 18001 - 4.4.1
ISO 14001 - 4.4.1</t>
  </si>
  <si>
    <t>OHSAS 18001 - 4.3.3
ISO 14001 - 4.3.3</t>
  </si>
  <si>
    <t>OHSAS 18001-4.2
ISO 14001-4.2</t>
  </si>
  <si>
    <t>OHSAS 18001 - 4.5.1
ISO 14001 - 4.5.1</t>
  </si>
  <si>
    <t>OHSAS 18001 - 4.4.4
ISO 14001 - 4.4.4</t>
  </si>
  <si>
    <t>OHSAS 18001-4.1
ISO 14001-4.1</t>
  </si>
  <si>
    <t>OHSAS 18001 - 4.4.5
ISO 14001 - 4.4.5</t>
  </si>
  <si>
    <t>OHSAS 18001 - 4.4.3
ISO 14001 - 4.4.3</t>
  </si>
  <si>
    <t>OHSAS 18001 - 4.3.2، 4.5.2
ISO 14001 - 4.3.2، 4.5.3</t>
  </si>
  <si>
    <t>OHSAS 18001-4.6
ISO 14001-4.6</t>
  </si>
  <si>
    <t>OHSAS 18001 -4.6
ISO 14001-4.6</t>
  </si>
  <si>
    <t>OHSAS 18001 - 4.5.1
ISO 14000 - 4.5.1</t>
  </si>
  <si>
    <t>OHSAS 18001 - 4.2
ISO 14001 - 4.2</t>
  </si>
  <si>
    <t>18001 – 4.4.2
ISO 14001 - 4.4.2</t>
  </si>
  <si>
    <t xml:space="preserve">ایمنی و سلامت - حداکثر 100 امتیاز، محیط زیست - حداکثر 100 امتیاز
گزینه ها: 100٪ (100)، 75٪ (75)، 50٪ (50)، 25٪ (25)، 10٪ (10)، 0٪ (0)  </t>
  </si>
  <si>
    <t>OHSAS 18001 -4.4.2
ISO 14001 - 4.4.2</t>
  </si>
  <si>
    <t>OHSAS 18001 -4.5.4
ISO 14001 - 4.5.4</t>
  </si>
  <si>
    <t>OHSAS 18001 - 4.4.2، 4.4.3
ISO 14001 - 4.4.2، 4.4.3</t>
  </si>
  <si>
    <t xml:space="preserve">ایمنی و سلامت - حداکثر 40 امتیاز، محیط زیست - حداکثر 40 امتیاز 
گزینه ها: ماهانه (40)، هر دو ماه (20)، هر سه ماه (10)، انجام نشده (0)     </t>
  </si>
  <si>
    <t>OHSAS 18001 - 4.4.1، 4.4.3
ISO 14001 - 4.4.1، 4.4.3</t>
  </si>
  <si>
    <t>OHSAS 18001 -4.4.3
ISO 14001 - 4.4.3</t>
  </si>
  <si>
    <t>OHSAS 18001 - 4.3.1, 4.4.6
ISO 14001 - 4.3.1, 4.4.6</t>
  </si>
  <si>
    <t>OHSAS 18001 - 4.4.3. 4.4.2
ISO 14001 - 4.4.3. 4.4.2</t>
  </si>
  <si>
    <t>OHSAS 18001 - 4.3.2, 4.4.6
ISO 14001 - 4.3.2, 4.4.6</t>
  </si>
  <si>
    <t>OHSAS 18001 - 4.4.6، 4.4.7
ISO 14001 - 4.4.6، 4.4.7</t>
  </si>
  <si>
    <t>OHSAS 18001 - 4.4.6، 4.5.3
ISO 14001 - 4.4.6، 4.5.4</t>
  </si>
  <si>
    <t>OHSAS 18001 - 4.4.6، 4.5.1
ISO 14001 - 4.4.6، 4.5.1.</t>
  </si>
  <si>
    <t>OHSAS 18001 4.5.4
ISO 14001 4.5.4</t>
  </si>
  <si>
    <t>OHSAS 18001 - 4.4.6, 4.3.2
ISO 14001 - 4.4.6, 4.3.2</t>
  </si>
  <si>
    <t>OHSAS 18001 - 4.5.2
ISO 14001 - 4.5.3</t>
  </si>
  <si>
    <t>OHSAS 18001 - 4.3.1, 4.5.1
ISO 14001 - 4.3.1, 4.5.1</t>
  </si>
  <si>
    <t xml:space="preserve">ایمنی و سلامت - حداکثر 35 امتیاز، محیط زیست - حداکثر 35 امتیاز 
گزینه ها: سالانه (35)، هر هجده ماه (15)، هر دو سال (5)، پس از آن / انجام نشده (0) </t>
  </si>
  <si>
    <t>OHSAS 18001 - 4.3.2, 4.4.6, 4.5.1
ISO 14001 - 4.3.2, 4.5.1, 4.4.6</t>
  </si>
  <si>
    <t>ایمنی و سلامت - حداکثر 100 امتیاز، محیط زیست - حداکثر 100 امتیاز 
گزینه ها: به طور بهینه (100)، به طور اساسی (75)، به طور قابل ملاحظه (50)، به طور متوسط (25)، انجام نشده (0)</t>
  </si>
  <si>
    <t>OHSAS 18001 - 4.4.6, 4.5.1
ISO 14001 - 4.4.6, 4.5.1</t>
  </si>
  <si>
    <t>OHSAS 18001 - 4.4.6، 4.5.1
ISO 14001 - 4.4.6، 4.5.1</t>
  </si>
  <si>
    <t>OHSAS 18001 - 4.3.1, 4.4.3
ISO 14001 - 4.3.1, 4.4.3</t>
  </si>
  <si>
    <t>OHSAS 18001 -4.5.1
ISO 14001 -4.5.1</t>
  </si>
  <si>
    <t>ایمنی و سلامت - حداکثر 20 امتیاز، محیط زیست - حداکثر 20 امتیاز 
گزینه ها: هر هفته (20)، هر ماه (10)، پس از آن / انجام نداده (0)</t>
  </si>
  <si>
    <t>ایمنی و سلامت - حداکثر 20 امتیاز، محیط زیست - حداکثر 20 امتیاز  
گزینه ها: هر ماه (20)، هر سه ماه (10)، پس از آن / انجام نداده (0)</t>
  </si>
  <si>
    <t>OHSAS 18001 - 4.4.6, 4.5.2
ISO 14001 - 4.4.6, 4.5.3</t>
  </si>
  <si>
    <t>OHSAS 18001 - 4.5.5
ISO 14001 - 4.5.5</t>
  </si>
  <si>
    <t>OHSAS 18001 - 4.3.2, 4.4.6, 4.5.1
ISO 14001 - 4.3.2, 4.4.6, 4.5.1</t>
  </si>
  <si>
    <t>OHSAS 18001 - 4.3.2, 4.5.1
ISO 14001 - 4.3.2, 4.5.1</t>
  </si>
  <si>
    <t>OHSAS 18001 - 4.3.2, 4.5.1, 4.5.3
ISO 14001 - 4.3.2, 4.5.1, 4.5.4</t>
  </si>
  <si>
    <t>OHSAS 18001 – 4.3.2, 4.4.2, 4.5.1
ISO 14001 – 4.3.2, 4.4.2, 4.5.1</t>
  </si>
  <si>
    <t>ایمنی و سلامت - حداکثر 20 امتیاز، محیط زیست - حداکثر 20 امتیاز
گزینه ها: هر سال (20)، هر دو سال (10)، پس از آن / انجام نداده (0)</t>
  </si>
  <si>
    <t>OHSAS 18001 - 4.3.2, 4.4.3, 4.5.2
ISO 14001 - 4.3.2, 4.4.3, 4.5.3</t>
  </si>
  <si>
    <t>OHSAS18001 - 4.5.3
ISO 14001 - 4.5.3</t>
  </si>
  <si>
    <t>OHSAS18001 - 4.4.1
ISO 14001 - 4.4.1</t>
  </si>
  <si>
    <t>OHSAS 18001 - 4.3.2, 4.4.3
ISO 14001 -4.3.2, 4.4.3</t>
  </si>
  <si>
    <t>OHSAS 18001 - 4.4.2, 4.5.3
ISO 14001 - 4.4.2, 4.5.3</t>
  </si>
  <si>
    <t xml:space="preserve">ایمنی و سلامت - حداکثر 80 امتیاز، محیط زیست - حداکثر 80 امتیاز 
گزینه ها: هفتگی (80)، هر ماه (40)، هر سه ماه (10)، پس از آن / انجام نداده (0) </t>
  </si>
  <si>
    <t>OHSAS 18001 - 4.5.1, 4.5.3
ISO 14001 - 4.5.1, 4.5.3</t>
  </si>
  <si>
    <t>OHSAS 18001 - 4.3.1, 4.5.3
ISO 14001 - 4.3.1, 4.5.3</t>
  </si>
  <si>
    <t>OHSAS 18000 - 4.5.5
ISO 14001 - 4.5.5</t>
  </si>
  <si>
    <t>OHSAS 18000 - 4.5.4
ISO 14001 - 4.5.5</t>
  </si>
  <si>
    <t>OHSAS 18000 - 4.5.1
ISO 14001 - 4.5.1</t>
  </si>
  <si>
    <t>OHSAS 18000 - 4.5.1
ISO 14001 - 4.5.2</t>
  </si>
  <si>
    <t>OHSAS 18001 -4.4.1
ISO 14001 - 4.4.1</t>
  </si>
  <si>
    <t>Date Of Audit 02/02/2020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</si>
</sst>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47">
    <font>
      <sz val="11"/>
      <color theme="1"/>
      <name val="Arial"/>
      <family val="2"/>
      <charset val="178"/>
      <scheme val="minor"/>
    </font>
    <font>
      <b/>
      <sz val="16"/>
      <color theme="1"/>
      <name val="B Nazanin"/>
      <charset val="178"/>
    </font>
    <font>
      <b/>
      <sz val="14"/>
      <color theme="1"/>
      <name val="Arial"/>
      <family val="2"/>
      <scheme val="minor"/>
    </font>
    <font>
      <sz val="11"/>
      <color theme="0"/>
      <name val="Arial"/>
      <family val="2"/>
      <charset val="178"/>
      <scheme val="minor"/>
    </font>
    <font>
      <b/>
      <sz val="11"/>
      <color theme="0"/>
      <name val="AcadEref"/>
    </font>
    <font>
      <sz val="14"/>
      <name val="B Nazanin"/>
      <charset val="178"/>
    </font>
    <font>
      <sz val="11"/>
      <name val="Arial"/>
      <family val="2"/>
      <charset val="178"/>
      <scheme val="minor"/>
    </font>
    <font>
      <sz val="10"/>
      <color theme="1"/>
      <name val="B Sina"/>
      <charset val="178"/>
    </font>
    <font>
      <b/>
      <sz val="14"/>
      <name val="Times New Roman"/>
      <family val="1"/>
      <scheme val="major"/>
    </font>
    <font>
      <b/>
      <sz val="14"/>
      <color theme="1"/>
      <name val="Times New Roman"/>
      <family val="1"/>
      <scheme val="major"/>
    </font>
    <font>
      <b/>
      <sz val="16"/>
      <name val="B Nazanin"/>
      <charset val="178"/>
    </font>
    <font>
      <b/>
      <sz val="18"/>
      <name val="B Nazanin"/>
      <charset val="178"/>
    </font>
    <font>
      <b/>
      <u/>
      <sz val="14"/>
      <name val="B Nazanin"/>
      <charset val="178"/>
    </font>
    <font>
      <b/>
      <u/>
      <sz val="16"/>
      <name val="B Nazanin"/>
      <charset val="178"/>
    </font>
    <font>
      <u/>
      <sz val="16"/>
      <name val="B Nazanin"/>
      <charset val="178"/>
    </font>
    <font>
      <b/>
      <sz val="14"/>
      <name val="B Nazanin"/>
      <charset val="178"/>
    </font>
    <font>
      <b/>
      <sz val="14"/>
      <color theme="0"/>
      <name val="Arial"/>
      <family val="2"/>
      <scheme val="minor"/>
    </font>
    <font>
      <sz val="11"/>
      <color theme="0"/>
      <name val="Arial"/>
      <family val="2"/>
      <scheme val="minor"/>
    </font>
    <font>
      <b/>
      <sz val="12"/>
      <name val="B Nazanin"/>
      <charset val="178"/>
    </font>
    <font>
      <sz val="12"/>
      <name val="B Nazanin"/>
      <charset val="178"/>
    </font>
    <font>
      <b/>
      <sz val="11"/>
      <color theme="1"/>
      <name val="B Nazanin"/>
      <charset val="178"/>
    </font>
    <font>
      <b/>
      <sz val="12"/>
      <color theme="1"/>
      <name val="B Nazanin"/>
      <charset val="178"/>
    </font>
    <font>
      <sz val="12"/>
      <color theme="1"/>
      <name val="Arial"/>
      <family val="2"/>
      <scheme val="minor"/>
    </font>
    <font>
      <sz val="14"/>
      <color theme="1"/>
      <name val="B Nazanin"/>
      <charset val="178"/>
    </font>
    <font>
      <sz val="14"/>
      <color rgb="FFFF0000"/>
      <name val="B Nazanin"/>
      <charset val="178"/>
    </font>
    <font>
      <sz val="11"/>
      <name val="B Nazanin"/>
      <charset val="178"/>
    </font>
    <font>
      <b/>
      <sz val="16"/>
      <name val="Times New Roman"/>
      <family val="1"/>
      <scheme val="major"/>
    </font>
    <font>
      <sz val="11"/>
      <name val="Times New Roman"/>
      <family val="1"/>
      <scheme val="major"/>
    </font>
    <font>
      <sz val="14"/>
      <name val="Times New Roman"/>
      <family val="1"/>
      <scheme val="major"/>
    </font>
    <font>
      <b/>
      <sz val="18"/>
      <name val="Times New Roman"/>
      <family val="1"/>
      <scheme val="major"/>
    </font>
    <font>
      <b/>
      <u/>
      <sz val="16"/>
      <name val="Times New Roman"/>
      <family val="1"/>
      <scheme val="major"/>
    </font>
    <font>
      <sz val="12"/>
      <color theme="1"/>
      <name val="B Nazanin"/>
      <charset val="178"/>
    </font>
    <font>
      <b/>
      <sz val="12"/>
      <name val="Times New Roman"/>
      <family val="1"/>
      <scheme val="major"/>
    </font>
    <font>
      <b/>
      <sz val="12"/>
      <color theme="0"/>
      <name val="B Nazanin"/>
      <charset val="178"/>
    </font>
    <font>
      <sz val="11"/>
      <color theme="1"/>
      <name val="Times New Roman"/>
      <family val="1"/>
      <scheme val="major"/>
    </font>
    <font>
      <b/>
      <sz val="11"/>
      <color theme="1"/>
      <name val="Times New Roman"/>
      <family val="1"/>
      <scheme val="major"/>
    </font>
    <font>
      <b/>
      <sz val="11"/>
      <color theme="0"/>
      <name val="Times New Roman"/>
      <family val="1"/>
      <scheme val="major"/>
    </font>
    <font>
      <b/>
      <sz val="18"/>
      <color theme="1"/>
      <name val="Times New Roman"/>
      <family val="1"/>
      <scheme val="major"/>
    </font>
    <font>
      <b/>
      <sz val="18"/>
      <color rgb="FFFF0000"/>
      <name val="Times New Roman"/>
      <family val="1"/>
      <scheme val="major"/>
    </font>
    <font>
      <b/>
      <sz val="11"/>
      <name val="Times New Roman"/>
      <family val="1"/>
      <scheme val="major"/>
    </font>
    <font>
      <sz val="14"/>
      <color theme="1"/>
      <name val="Times New Roman"/>
      <family val="1"/>
      <scheme val="major"/>
    </font>
    <font>
      <sz val="14"/>
      <name val="Arial"/>
      <family val="2"/>
      <charset val="178"/>
      <scheme val="minor"/>
    </font>
    <font>
      <b/>
      <sz val="14"/>
      <name val="Arial"/>
      <family val="2"/>
      <charset val="178"/>
      <scheme val="minor"/>
    </font>
    <font>
      <b/>
      <sz val="14"/>
      <color rgb="FFFF0000"/>
      <name val="Times New Roman"/>
      <family val="1"/>
      <scheme val="major"/>
    </font>
    <font>
      <b/>
      <sz val="14"/>
      <color rgb="FFFF0000"/>
      <name val="Arial"/>
      <family val="2"/>
      <charset val="178"/>
      <scheme val="minor"/>
    </font>
    <font>
      <sz val="16"/>
      <color theme="1"/>
      <name val="Times New Roman"/>
      <family val="1"/>
      <scheme val="major"/>
    </font>
    <font>
      <b/>
      <sz val="16"/>
      <color theme="1"/>
      <name val="Times New Roman"/>
      <family val="1"/>
      <scheme val="major"/>
    </font>
  </fonts>
  <fills count="2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1"/>
        <bgColor theme="1"/>
      </patternFill>
    </fill>
    <fill>
      <patternFill patternType="solid">
        <fgColor rgb="FF99CCFF"/>
        <bgColor indexed="64"/>
      </patternFill>
    </fill>
    <fill>
      <patternFill patternType="solid">
        <fgColor rgb="FFCCFF99"/>
        <bgColor indexed="64"/>
      </patternFill>
    </fill>
    <fill>
      <patternFill patternType="solid">
        <fgColor rgb="FFFFCCFF"/>
        <bgColor indexed="64"/>
      </patternFill>
    </fill>
    <fill>
      <patternFill patternType="solid">
        <fgColor rgb="FFFFFF99"/>
        <bgColor indexed="64"/>
      </patternFill>
    </fill>
    <fill>
      <patternFill patternType="solid">
        <fgColor theme="8" tint="0.39997558519241921"/>
        <bgColor indexed="64"/>
      </patternFill>
    </fill>
    <fill>
      <patternFill patternType="solid">
        <fgColor rgb="FFACEB57"/>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22" fillId="0" borderId="0"/>
  </cellStyleXfs>
  <cellXfs count="182">
    <xf numFmtId="0" fontId="0" fillId="0" borderId="0" xfId="0"/>
    <xf numFmtId="0" fontId="0" fillId="2" borderId="0" xfId="0" applyFill="1"/>
    <xf numFmtId="0" fontId="0" fillId="4" borderId="0" xfId="0" applyFill="1"/>
    <xf numFmtId="0" fontId="0" fillId="3" borderId="1" xfId="0" applyFill="1" applyBorder="1"/>
    <xf numFmtId="0" fontId="0" fillId="2" borderId="0" xfId="0" applyFill="1" applyAlignment="1">
      <alignment horizontal="center"/>
    </xf>
    <xf numFmtId="0" fontId="0" fillId="0" borderId="1" xfId="0" applyFill="1" applyBorder="1"/>
    <xf numFmtId="0" fontId="0" fillId="0" borderId="0" xfId="0" applyFont="1" applyFill="1"/>
    <xf numFmtId="0" fontId="0" fillId="0" borderId="0" xfId="0" applyFont="1" applyFill="1" applyAlignment="1">
      <alignment horizontal="center"/>
    </xf>
    <xf numFmtId="0" fontId="0" fillId="4" borderId="0" xfId="0" applyFill="1" applyBorder="1"/>
    <xf numFmtId="0" fontId="0" fillId="0" borderId="0" xfId="0" applyFill="1" applyBorder="1"/>
    <xf numFmtId="0" fontId="0" fillId="2" borderId="0" xfId="0" applyFill="1" applyBorder="1"/>
    <xf numFmtId="0" fontId="0" fillId="3" borderId="0" xfId="0" applyFill="1" applyBorder="1"/>
    <xf numFmtId="0" fontId="0" fillId="0" borderId="0" xfId="0" applyBorder="1"/>
    <xf numFmtId="0" fontId="0" fillId="0" borderId="0" xfId="0" applyFill="1" applyBorder="1" applyAlignment="1">
      <alignment vertical="center"/>
    </xf>
    <xf numFmtId="0" fontId="0" fillId="3" borderId="0" xfId="0" applyFill="1" applyBorder="1" applyAlignment="1">
      <alignment vertical="center"/>
    </xf>
    <xf numFmtId="0" fontId="0" fillId="2" borderId="0" xfId="0" applyFill="1" applyBorder="1" applyAlignment="1"/>
    <xf numFmtId="0" fontId="0" fillId="0" borderId="0" xfId="0" applyFill="1" applyBorder="1" applyAlignment="1"/>
    <xf numFmtId="0" fontId="0" fillId="5" borderId="0" xfId="0" applyFill="1" applyBorder="1"/>
    <xf numFmtId="0" fontId="2" fillId="0" borderId="0" xfId="0" applyFont="1" applyAlignment="1">
      <alignment vertical="center"/>
    </xf>
    <xf numFmtId="0" fontId="1" fillId="4" borderId="1" xfId="0" applyFont="1" applyFill="1" applyBorder="1" applyAlignment="1">
      <alignment readingOrder="2"/>
    </xf>
    <xf numFmtId="0" fontId="3" fillId="0" borderId="0" xfId="0" applyFont="1" applyAlignment="1">
      <alignment horizontal="center" vertical="center"/>
    </xf>
    <xf numFmtId="0" fontId="3" fillId="0" borderId="0" xfId="0" applyFont="1" applyAlignment="1">
      <alignment horizontal="center"/>
    </xf>
    <xf numFmtId="0" fontId="3" fillId="0" borderId="0" xfId="0" applyFont="1"/>
    <xf numFmtId="0" fontId="0" fillId="0" borderId="0" xfId="0" applyAlignment="1">
      <alignment horizontal="center"/>
    </xf>
    <xf numFmtId="0" fontId="5" fillId="3" borderId="1" xfId="0" applyFont="1" applyFill="1" applyBorder="1" applyAlignment="1">
      <alignment horizontal="center" vertical="center" wrapText="1" readingOrder="2"/>
    </xf>
    <xf numFmtId="0" fontId="8"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5" fillId="14" borderId="1" xfId="0" applyFont="1" applyFill="1" applyBorder="1" applyAlignment="1">
      <alignment horizontal="center" vertical="center" wrapText="1" readingOrder="2"/>
    </xf>
    <xf numFmtId="0" fontId="5" fillId="2" borderId="1" xfId="0" applyFont="1" applyFill="1" applyBorder="1" applyAlignment="1">
      <alignment horizontal="right" vertical="center" wrapText="1" readingOrder="2"/>
    </xf>
    <xf numFmtId="0" fontId="5" fillId="3" borderId="1" xfId="0" applyFont="1" applyFill="1" applyBorder="1" applyAlignment="1">
      <alignment horizontal="right" vertical="center" wrapText="1" readingOrder="2"/>
    </xf>
    <xf numFmtId="0" fontId="5" fillId="7" borderId="1" xfId="0" applyFont="1" applyFill="1" applyBorder="1" applyAlignment="1">
      <alignment horizontal="right" vertical="center" wrapText="1" readingOrder="2"/>
    </xf>
    <xf numFmtId="0" fontId="5" fillId="7" borderId="1" xfId="0" applyFont="1" applyFill="1" applyBorder="1" applyAlignment="1">
      <alignment horizontal="center" vertical="center" wrapText="1" readingOrder="2"/>
    </xf>
    <xf numFmtId="0" fontId="5" fillId="13" borderId="1" xfId="0" applyFont="1" applyFill="1" applyBorder="1" applyAlignment="1">
      <alignment horizontal="right" vertical="center" wrapText="1" readingOrder="2"/>
    </xf>
    <xf numFmtId="0" fontId="10" fillId="15" borderId="1" xfId="0" applyFont="1" applyFill="1" applyBorder="1" applyAlignment="1">
      <alignment horizontal="center" vertical="center" wrapText="1" readingOrder="2"/>
    </xf>
    <xf numFmtId="0" fontId="5" fillId="14" borderId="6" xfId="0" applyFont="1" applyFill="1" applyBorder="1" applyAlignment="1">
      <alignment horizontal="right" vertical="center" wrapText="1" readingOrder="2"/>
    </xf>
    <xf numFmtId="0" fontId="5" fillId="13" borderId="7" xfId="0" applyFont="1" applyFill="1" applyBorder="1" applyAlignment="1">
      <alignment horizontal="right" vertical="center" wrapText="1" readingOrder="2"/>
    </xf>
    <xf numFmtId="0" fontId="5" fillId="14" borderId="1" xfId="0" applyFont="1" applyFill="1" applyBorder="1" applyAlignment="1">
      <alignment horizontal="right" vertical="center" wrapText="1" readingOrder="2"/>
    </xf>
    <xf numFmtId="0" fontId="5" fillId="13" borderId="1" xfId="0" applyFont="1" applyFill="1" applyBorder="1" applyAlignment="1">
      <alignment horizontal="center" vertical="center" wrapText="1" readingOrder="2"/>
    </xf>
    <xf numFmtId="0" fontId="5" fillId="2" borderId="1" xfId="0" applyFont="1" applyFill="1" applyBorder="1" applyAlignment="1">
      <alignment horizontal="center" vertical="center" wrapText="1" readingOrder="2"/>
    </xf>
    <xf numFmtId="0" fontId="2" fillId="0" borderId="0" xfId="0" applyFont="1" applyFill="1" applyAlignment="1">
      <alignment vertical="center"/>
    </xf>
    <xf numFmtId="0" fontId="0" fillId="0" borderId="0" xfId="0" applyFill="1"/>
    <xf numFmtId="0" fontId="0" fillId="0" borderId="0" xfId="0" applyFill="1" applyAlignment="1">
      <alignment horizontal="center"/>
    </xf>
    <xf numFmtId="0" fontId="0" fillId="0" borderId="2" xfId="0" applyFill="1" applyBorder="1"/>
    <xf numFmtId="0" fontId="0" fillId="0" borderId="2" xfId="0" applyFill="1" applyBorder="1" applyAlignment="1">
      <alignment vertical="center"/>
    </xf>
    <xf numFmtId="0" fontId="0" fillId="0" borderId="2" xfId="0" applyFont="1" applyFill="1" applyBorder="1"/>
    <xf numFmtId="0" fontId="0" fillId="0" borderId="14" xfId="0" applyFill="1" applyBorder="1"/>
    <xf numFmtId="0" fontId="16" fillId="0" borderId="0" xfId="0" applyFont="1" applyFill="1" applyBorder="1" applyAlignment="1">
      <alignment vertical="center"/>
    </xf>
    <xf numFmtId="0" fontId="17" fillId="0" borderId="0" xfId="0" applyFont="1" applyFill="1" applyBorder="1"/>
    <xf numFmtId="0" fontId="17" fillId="0" borderId="0" xfId="0" applyFont="1" applyFill="1" applyBorder="1" applyAlignment="1"/>
    <xf numFmtId="0" fontId="17" fillId="0" borderId="0" xfId="0" applyFont="1" applyFill="1" applyBorder="1" applyAlignment="1">
      <alignment vertical="center"/>
    </xf>
    <xf numFmtId="0" fontId="17" fillId="0" borderId="0" xfId="0" applyFont="1" applyFill="1" applyBorder="1" applyAlignment="1">
      <alignment horizontal="center"/>
    </xf>
    <xf numFmtId="0" fontId="3" fillId="0" borderId="0" xfId="0" applyFont="1" applyFill="1"/>
    <xf numFmtId="0" fontId="5" fillId="14" borderId="6" xfId="0" applyFont="1" applyFill="1" applyBorder="1" applyAlignment="1">
      <alignment horizontal="center" vertical="center" wrapText="1" readingOrder="2"/>
    </xf>
    <xf numFmtId="0" fontId="10" fillId="15" borderId="1" xfId="0" applyFont="1" applyFill="1" applyBorder="1" applyAlignment="1">
      <alignment horizontal="right" vertical="center" wrapText="1" readingOrder="2"/>
    </xf>
    <xf numFmtId="0" fontId="5" fillId="15" borderId="1" xfId="0" applyFont="1" applyFill="1" applyBorder="1" applyAlignment="1">
      <alignment horizontal="right" vertical="center" wrapText="1" readingOrder="2"/>
    </xf>
    <xf numFmtId="0" fontId="5" fillId="14" borderId="1" xfId="0" applyFont="1" applyFill="1" applyBorder="1" applyAlignment="1">
      <alignment horizontal="right" vertical="center" wrapText="1"/>
    </xf>
    <xf numFmtId="0" fontId="10" fillId="17" borderId="1" xfId="0" applyFont="1" applyFill="1" applyBorder="1" applyAlignment="1">
      <alignment horizontal="center" vertical="center" wrapText="1" readingOrder="2"/>
    </xf>
    <xf numFmtId="0" fontId="0" fillId="20" borderId="0" xfId="0" applyFill="1" applyAlignment="1">
      <alignment horizontal="center" vertical="center" wrapText="1"/>
    </xf>
    <xf numFmtId="0" fontId="6" fillId="0" borderId="0" xfId="0" applyFont="1" applyAlignment="1">
      <alignment wrapText="1" readingOrder="2"/>
    </xf>
    <xf numFmtId="0" fontId="10" fillId="17" borderId="2" xfId="0" applyFont="1" applyFill="1" applyBorder="1" applyAlignment="1">
      <alignment horizontal="center" vertical="center" wrapText="1" readingOrder="2"/>
    </xf>
    <xf numFmtId="0" fontId="10" fillId="17" borderId="1" xfId="0" applyFont="1" applyFill="1" applyBorder="1" applyAlignment="1">
      <alignment horizontal="right" vertical="center" wrapText="1" readingOrder="2"/>
    </xf>
    <xf numFmtId="0" fontId="6" fillId="0" borderId="0" xfId="0" applyFont="1" applyAlignment="1">
      <alignment horizontal="center" vertical="center" wrapText="1" readingOrder="2"/>
    </xf>
    <xf numFmtId="0" fontId="10" fillId="17" borderId="2" xfId="0" applyFont="1" applyFill="1" applyBorder="1" applyAlignment="1">
      <alignment horizontal="right" vertical="center" wrapText="1" readingOrder="2"/>
    </xf>
    <xf numFmtId="0" fontId="8" fillId="6" borderId="1" xfId="0" applyFont="1" applyFill="1" applyBorder="1" applyAlignment="1">
      <alignment horizontal="center" vertical="center" wrapText="1" readingOrder="2"/>
    </xf>
    <xf numFmtId="0" fontId="11" fillId="15" borderId="1" xfId="0" applyFont="1" applyFill="1" applyBorder="1" applyAlignment="1">
      <alignment horizontal="right" vertical="center" wrapText="1" readingOrder="2"/>
    </xf>
    <xf numFmtId="0" fontId="12" fillId="15" borderId="1" xfId="0" applyFont="1" applyFill="1" applyBorder="1" applyAlignment="1">
      <alignment horizontal="right" vertical="center" wrapText="1" readingOrder="2"/>
    </xf>
    <xf numFmtId="0" fontId="13" fillId="17" borderId="1" xfId="0" applyFont="1" applyFill="1" applyBorder="1" applyAlignment="1">
      <alignment horizontal="right" vertical="center" wrapText="1" readingOrder="2"/>
    </xf>
    <xf numFmtId="0" fontId="5" fillId="7" borderId="1" xfId="0" applyFont="1" applyFill="1" applyBorder="1" applyAlignment="1">
      <alignment vertical="center" wrapText="1" readingOrder="2"/>
    </xf>
    <xf numFmtId="0" fontId="14" fillId="15" borderId="1" xfId="0" applyFont="1" applyFill="1" applyBorder="1" applyAlignment="1">
      <alignment horizontal="right" vertical="center" wrapText="1" readingOrder="2"/>
    </xf>
    <xf numFmtId="0" fontId="15" fillId="17" borderId="1" xfId="0" applyFont="1" applyFill="1" applyBorder="1" applyAlignment="1">
      <alignment horizontal="right" vertical="center" wrapText="1" readingOrder="2"/>
    </xf>
    <xf numFmtId="0" fontId="15" fillId="15" borderId="1" xfId="0" applyFont="1" applyFill="1" applyBorder="1" applyAlignment="1">
      <alignment horizontal="right" vertical="center" wrapText="1" readingOrder="2"/>
    </xf>
    <xf numFmtId="0" fontId="10" fillId="15" borderId="7" xfId="0" applyFont="1" applyFill="1" applyBorder="1" applyAlignment="1">
      <alignment horizontal="right" vertical="center" wrapText="1" readingOrder="2"/>
    </xf>
    <xf numFmtId="0" fontId="25" fillId="0" borderId="0" xfId="0" applyFont="1" applyAlignment="1">
      <alignment horizontal="right" vertical="center" wrapText="1"/>
    </xf>
    <xf numFmtId="0" fontId="26" fillId="17" borderId="1" xfId="0" applyFont="1" applyFill="1" applyBorder="1" applyAlignment="1">
      <alignment horizontal="center" vertical="center" readingOrder="2"/>
    </xf>
    <xf numFmtId="0" fontId="26" fillId="15" borderId="1" xfId="0" applyFont="1" applyFill="1" applyBorder="1" applyAlignment="1">
      <alignment horizontal="center" vertical="center" readingOrder="2"/>
    </xf>
    <xf numFmtId="0" fontId="27" fillId="7" borderId="1" xfId="0" applyFont="1" applyFill="1" applyBorder="1" applyAlignment="1">
      <alignment horizontal="center" vertical="center" wrapText="1" readingOrder="2"/>
    </xf>
    <xf numFmtId="0" fontId="27" fillId="7" borderId="1" xfId="0" applyFont="1" applyFill="1" applyBorder="1" applyAlignment="1">
      <alignment horizontal="center" vertical="center" wrapText="1"/>
    </xf>
    <xf numFmtId="0" fontId="28" fillId="13" borderId="1" xfId="0" applyFont="1" applyFill="1" applyBorder="1" applyAlignment="1">
      <alignment horizontal="center" vertical="center" wrapText="1" readingOrder="2"/>
    </xf>
    <xf numFmtId="0" fontId="26" fillId="15" borderId="1" xfId="0" applyFont="1" applyFill="1" applyBorder="1" applyAlignment="1">
      <alignment horizontal="center" vertical="center" wrapText="1" readingOrder="2"/>
    </xf>
    <xf numFmtId="0" fontId="28" fillId="14" borderId="1" xfId="0" applyFont="1" applyFill="1" applyBorder="1" applyAlignment="1">
      <alignment horizontal="center" vertical="center" wrapText="1" readingOrder="2"/>
    </xf>
    <xf numFmtId="0" fontId="29" fillId="15" borderId="1" xfId="0" applyFont="1" applyFill="1" applyBorder="1" applyAlignment="1">
      <alignment horizontal="center" vertical="center" readingOrder="2"/>
    </xf>
    <xf numFmtId="0" fontId="27" fillId="2" borderId="1" xfId="0" applyFont="1" applyFill="1" applyBorder="1" applyAlignment="1">
      <alignment horizontal="center" vertical="center" wrapText="1"/>
    </xf>
    <xf numFmtId="0" fontId="27" fillId="7" borderId="1" xfId="0" applyFont="1" applyFill="1" applyBorder="1" applyAlignment="1">
      <alignment horizontal="center" vertical="center"/>
    </xf>
    <xf numFmtId="0" fontId="30" fillId="17" borderId="1" xfId="0" applyFont="1" applyFill="1" applyBorder="1" applyAlignment="1">
      <alignment horizontal="center" vertical="center" wrapText="1" readingOrder="2"/>
    </xf>
    <xf numFmtId="0" fontId="8" fillId="17" borderId="1" xfId="0" applyFont="1" applyFill="1" applyBorder="1" applyAlignment="1">
      <alignment horizontal="center" vertical="center" wrapText="1" readingOrder="2"/>
    </xf>
    <xf numFmtId="0" fontId="8" fillId="15" borderId="1" xfId="0" applyFont="1" applyFill="1" applyBorder="1" applyAlignment="1">
      <alignment horizontal="center" vertical="center" readingOrder="2"/>
    </xf>
    <xf numFmtId="0" fontId="26" fillId="15" borderId="1" xfId="0" applyFont="1" applyFill="1" applyBorder="1" applyAlignment="1">
      <alignment horizontal="center" vertical="center"/>
    </xf>
    <xf numFmtId="0" fontId="26" fillId="17" borderId="1" xfId="0" applyFont="1" applyFill="1" applyBorder="1" applyAlignment="1">
      <alignment horizontal="center" vertical="center" wrapText="1" readingOrder="2"/>
    </xf>
    <xf numFmtId="0" fontId="27" fillId="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9" fillId="0" borderId="0" xfId="0" applyFont="1" applyAlignment="1">
      <alignment horizontal="right" wrapText="1"/>
    </xf>
    <xf numFmtId="0" fontId="8" fillId="6" borderId="1" xfId="0" applyFont="1" applyFill="1" applyBorder="1" applyAlignment="1">
      <alignment horizontal="center" vertical="center" readingOrder="2"/>
    </xf>
    <xf numFmtId="0" fontId="8" fillId="6" borderId="1" xfId="0" applyFont="1" applyFill="1" applyBorder="1" applyAlignment="1">
      <alignment horizontal="center" vertical="center"/>
    </xf>
    <xf numFmtId="0" fontId="10" fillId="17" borderId="2" xfId="0" applyFont="1" applyFill="1" applyBorder="1" applyAlignment="1">
      <alignment horizontal="center" vertical="center" readingOrder="2"/>
    </xf>
    <xf numFmtId="0" fontId="10" fillId="17" borderId="1" xfId="0" applyFont="1" applyFill="1" applyBorder="1" applyAlignment="1">
      <alignment horizontal="center" vertical="center" readingOrder="2"/>
    </xf>
    <xf numFmtId="0" fontId="7" fillId="0" borderId="16" xfId="0" applyFont="1" applyFill="1" applyBorder="1" applyAlignment="1">
      <alignment vertical="center" wrapText="1"/>
    </xf>
    <xf numFmtId="0" fontId="27" fillId="9" borderId="1" xfId="0" applyFont="1" applyFill="1" applyBorder="1" applyAlignment="1">
      <alignment horizontal="center" vertical="center"/>
    </xf>
    <xf numFmtId="0" fontId="34" fillId="10" borderId="1" xfId="0" applyFont="1" applyFill="1" applyBorder="1" applyAlignment="1">
      <alignment horizontal="center" vertical="center"/>
    </xf>
    <xf numFmtId="0" fontId="34" fillId="11" borderId="1" xfId="0" applyFont="1" applyFill="1" applyBorder="1" applyAlignment="1">
      <alignment horizontal="center" vertical="center"/>
    </xf>
    <xf numFmtId="0" fontId="35" fillId="3" borderId="1" xfId="0" applyFont="1" applyFill="1" applyBorder="1" applyAlignment="1">
      <alignment horizontal="center" vertical="center"/>
    </xf>
    <xf numFmtId="0" fontId="35" fillId="0" borderId="1" xfId="0" applyFont="1" applyFill="1" applyBorder="1" applyAlignment="1">
      <alignment horizontal="center" vertical="center"/>
    </xf>
    <xf numFmtId="1" fontId="35" fillId="3" borderId="1" xfId="0" applyNumberFormat="1" applyFont="1" applyFill="1" applyBorder="1" applyAlignment="1">
      <alignment horizontal="center" vertical="center"/>
    </xf>
    <xf numFmtId="0" fontId="36" fillId="8" borderId="3" xfId="0" applyFont="1" applyFill="1" applyBorder="1" applyAlignment="1">
      <alignment horizontal="center" vertical="center"/>
    </xf>
    <xf numFmtId="0" fontId="36" fillId="8" borderId="4" xfId="0" applyFont="1" applyFill="1" applyBorder="1" applyAlignment="1">
      <alignment horizontal="center" vertical="center"/>
    </xf>
    <xf numFmtId="0" fontId="33" fillId="8" borderId="3" xfId="0" applyFont="1" applyFill="1" applyBorder="1" applyAlignment="1">
      <alignment horizontal="center" vertical="center"/>
    </xf>
    <xf numFmtId="0" fontId="33" fillId="8" borderId="3" xfId="0" applyFont="1" applyFill="1" applyBorder="1" applyAlignment="1">
      <alignment vertical="center"/>
    </xf>
    <xf numFmtId="0" fontId="33" fillId="8" borderId="3" xfId="0" applyFont="1" applyFill="1" applyBorder="1" applyAlignment="1">
      <alignment horizontal="right" vertical="center"/>
    </xf>
    <xf numFmtId="49" fontId="34" fillId="0" borderId="1" xfId="0" applyNumberFormat="1" applyFont="1" applyBorder="1" applyAlignment="1">
      <alignment horizontal="center" vertical="center"/>
    </xf>
    <xf numFmtId="0" fontId="31" fillId="0" borderId="3" xfId="0" applyFont="1" applyBorder="1" applyAlignment="1">
      <alignment vertical="center"/>
    </xf>
    <xf numFmtId="0" fontId="31" fillId="0" borderId="5" xfId="0" applyFont="1" applyBorder="1" applyAlignment="1">
      <alignment vertical="center"/>
    </xf>
    <xf numFmtId="0" fontId="0" fillId="16" borderId="0" xfId="0" applyFill="1" applyAlignment="1">
      <alignment vertical="center"/>
    </xf>
    <xf numFmtId="0" fontId="4" fillId="8" borderId="3" xfId="0" applyFont="1" applyFill="1" applyBorder="1" applyAlignment="1">
      <alignment horizontal="center" vertical="center"/>
    </xf>
    <xf numFmtId="49" fontId="0" fillId="0" borderId="1" xfId="0" applyNumberFormat="1" applyBorder="1" applyAlignment="1">
      <alignment horizontal="center" vertical="center"/>
    </xf>
    <xf numFmtId="0" fontId="39" fillId="9" borderId="1" xfId="0" applyFont="1" applyFill="1" applyBorder="1" applyAlignment="1">
      <alignment horizontal="center" vertical="center"/>
    </xf>
    <xf numFmtId="0" fontId="35" fillId="10" borderId="1" xfId="0" applyFont="1" applyFill="1" applyBorder="1" applyAlignment="1">
      <alignment horizontal="center" vertical="center"/>
    </xf>
    <xf numFmtId="0" fontId="35" fillId="11" borderId="1" xfId="0" applyFont="1" applyFill="1" applyBorder="1" applyAlignment="1">
      <alignment horizontal="center" vertical="center"/>
    </xf>
    <xf numFmtId="0" fontId="34" fillId="16" borderId="1" xfId="0" applyFont="1" applyFill="1" applyBorder="1" applyAlignment="1">
      <alignment horizontal="center" vertical="center"/>
    </xf>
    <xf numFmtId="0" fontId="40"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40" fillId="12" borderId="1" xfId="0" applyFont="1" applyFill="1" applyBorder="1" applyAlignment="1">
      <alignment horizontal="center" vertical="center"/>
    </xf>
    <xf numFmtId="0" fontId="20" fillId="18" borderId="1" xfId="0" applyFont="1" applyFill="1" applyBorder="1" applyAlignment="1">
      <alignment horizontal="center" vertical="center"/>
    </xf>
    <xf numFmtId="0" fontId="20" fillId="18" borderId="1" xfId="0" applyFont="1" applyFill="1" applyBorder="1" applyAlignment="1">
      <alignment horizontal="center" vertical="center" wrapText="1"/>
    </xf>
    <xf numFmtId="0" fontId="18" fillId="0" borderId="5" xfId="0" applyFont="1" applyBorder="1" applyAlignment="1">
      <alignment vertical="center"/>
    </xf>
    <xf numFmtId="1" fontId="32" fillId="3" borderId="1" xfId="0" applyNumberFormat="1" applyFont="1" applyFill="1" applyBorder="1" applyAlignment="1">
      <alignment horizontal="center" vertical="center"/>
    </xf>
    <xf numFmtId="0" fontId="15" fillId="15" borderId="1" xfId="0" applyFont="1" applyFill="1" applyBorder="1" applyAlignment="1">
      <alignment vertical="center" wrapText="1" readingOrder="2"/>
    </xf>
    <xf numFmtId="0" fontId="41" fillId="0" borderId="0" xfId="0" applyFont="1" applyAlignment="1">
      <alignment wrapText="1" readingOrder="2"/>
    </xf>
    <xf numFmtId="0" fontId="8" fillId="6" borderId="1" xfId="0" applyFont="1" applyFill="1" applyBorder="1" applyAlignment="1">
      <alignment horizontal="center" vertical="center" wrapText="1"/>
    </xf>
    <xf numFmtId="0" fontId="15" fillId="17" borderId="1" xfId="0" applyFont="1" applyFill="1" applyBorder="1" applyAlignment="1">
      <alignment vertical="center" wrapText="1" readingOrder="2"/>
    </xf>
    <xf numFmtId="0" fontId="5" fillId="7" borderId="1" xfId="0" applyFont="1" applyFill="1" applyBorder="1" applyAlignment="1">
      <alignment vertical="center" wrapText="1"/>
    </xf>
    <xf numFmtId="0" fontId="5" fillId="13" borderId="1" xfId="0" applyFont="1" applyFill="1" applyBorder="1" applyAlignment="1">
      <alignment vertical="center" wrapText="1"/>
    </xf>
    <xf numFmtId="0" fontId="5" fillId="14" borderId="1" xfId="0" applyFont="1" applyFill="1" applyBorder="1" applyAlignment="1">
      <alignment vertical="center" wrapText="1"/>
    </xf>
    <xf numFmtId="0" fontId="5" fillId="2" borderId="1" xfId="0" applyFont="1" applyFill="1" applyBorder="1" applyAlignment="1">
      <alignment vertical="center" wrapText="1"/>
    </xf>
    <xf numFmtId="0" fontId="5" fillId="17" borderId="1" xfId="0" applyFont="1" applyFill="1" applyBorder="1" applyAlignment="1">
      <alignment vertical="center" wrapText="1"/>
    </xf>
    <xf numFmtId="0" fontId="12" fillId="17" borderId="1" xfId="0" applyFont="1" applyFill="1" applyBorder="1" applyAlignment="1">
      <alignment vertical="center" wrapText="1" readingOrder="2"/>
    </xf>
    <xf numFmtId="0" fontId="15" fillId="15" borderId="1" xfId="0" applyFont="1" applyFill="1" applyBorder="1" applyAlignment="1">
      <alignment vertical="center" wrapText="1"/>
    </xf>
    <xf numFmtId="0" fontId="5" fillId="3" borderId="1" xfId="0" applyFont="1" applyFill="1" applyBorder="1" applyAlignment="1">
      <alignment vertical="center" wrapText="1" readingOrder="2"/>
    </xf>
    <xf numFmtId="0" fontId="5" fillId="3" borderId="1" xfId="0" applyFont="1" applyFill="1" applyBorder="1" applyAlignment="1">
      <alignment vertical="center" wrapText="1"/>
    </xf>
    <xf numFmtId="0" fontId="5" fillId="14" borderId="1" xfId="0" applyFont="1" applyFill="1" applyBorder="1" applyAlignment="1">
      <alignment vertical="center" wrapText="1" readingOrder="2"/>
    </xf>
    <xf numFmtId="0" fontId="28" fillId="0" borderId="0" xfId="0" applyFont="1" applyAlignment="1"/>
    <xf numFmtId="0" fontId="25" fillId="0" borderId="0" xfId="0" applyFont="1" applyAlignment="1">
      <alignment wrapText="1" readingOrder="2"/>
    </xf>
    <xf numFmtId="0" fontId="11" fillId="15" borderId="1" xfId="0" applyFont="1" applyFill="1" applyBorder="1" applyAlignment="1">
      <alignment horizontal="center" vertical="center" wrapText="1" readingOrder="2"/>
    </xf>
    <xf numFmtId="0" fontId="15" fillId="17" borderId="1" xfId="0" applyFont="1" applyFill="1" applyBorder="1" applyAlignment="1">
      <alignment horizontal="center" vertical="center" wrapText="1" readingOrder="2"/>
    </xf>
    <xf numFmtId="0" fontId="10" fillId="15" borderId="1" xfId="0" applyFont="1" applyFill="1" applyBorder="1" applyAlignment="1">
      <alignment vertical="center" wrapText="1" readingOrder="2"/>
    </xf>
    <xf numFmtId="0" fontId="27" fillId="0" borderId="0" xfId="0" applyFont="1" applyAlignment="1">
      <alignment wrapText="1" readingOrder="2"/>
    </xf>
    <xf numFmtId="0" fontId="34" fillId="16" borderId="1" xfId="0" applyFont="1" applyFill="1" applyBorder="1" applyAlignment="1">
      <alignment horizontal="center" vertical="center" wrapText="1"/>
    </xf>
    <xf numFmtId="0" fontId="34" fillId="16" borderId="0" xfId="0" applyFont="1" applyFill="1" applyAlignment="1">
      <alignment horizontal="center" vertical="center" wrapText="1"/>
    </xf>
    <xf numFmtId="0" fontId="26" fillId="17" borderId="1" xfId="0" applyFont="1" applyFill="1" applyBorder="1" applyAlignment="1">
      <alignment horizontal="center" vertical="center" readingOrder="1"/>
    </xf>
    <xf numFmtId="0" fontId="34" fillId="15" borderId="1" xfId="0" applyFont="1" applyFill="1" applyBorder="1" applyAlignment="1">
      <alignment horizontal="center" vertical="center" wrapText="1"/>
    </xf>
    <xf numFmtId="0" fontId="45" fillId="15" borderId="1" xfId="0" applyFont="1" applyFill="1" applyBorder="1" applyAlignment="1">
      <alignment horizontal="center" vertical="center" wrapText="1"/>
    </xf>
    <xf numFmtId="0" fontId="46" fillId="15" borderId="1" xfId="0" applyFont="1" applyFill="1" applyBorder="1" applyAlignment="1">
      <alignment horizontal="center" vertical="center" wrapText="1"/>
    </xf>
    <xf numFmtId="0" fontId="26" fillId="17" borderId="1" xfId="0" applyFont="1" applyFill="1" applyBorder="1" applyAlignment="1">
      <alignment horizontal="center" vertical="center" wrapText="1" readingOrder="1"/>
    </xf>
    <xf numFmtId="0" fontId="8" fillId="17" borderId="1" xfId="0" applyFont="1" applyFill="1" applyBorder="1" applyAlignment="1">
      <alignment horizontal="center" vertical="center" wrapText="1" readingOrder="1"/>
    </xf>
    <xf numFmtId="0" fontId="10" fillId="15" borderId="1" xfId="0" applyFont="1" applyFill="1" applyBorder="1" applyAlignment="1">
      <alignment horizontal="center" vertical="center" readingOrder="2"/>
    </xf>
    <xf numFmtId="0" fontId="5" fillId="7" borderId="1" xfId="0" applyFont="1" applyFill="1" applyBorder="1" applyAlignment="1">
      <alignment horizontal="center" vertical="center" readingOrder="2"/>
    </xf>
    <xf numFmtId="0" fontId="11" fillId="15" borderId="1" xfId="0" applyFont="1" applyFill="1" applyBorder="1" applyAlignment="1">
      <alignment horizontal="center" vertical="center" readingOrder="2"/>
    </xf>
    <xf numFmtId="164" fontId="5" fillId="7" borderId="1" xfId="0" applyNumberFormat="1" applyFont="1" applyFill="1" applyBorder="1" applyAlignment="1">
      <alignment horizontal="center" vertical="center" wrapText="1" readingOrder="2"/>
    </xf>
    <xf numFmtId="0" fontId="15" fillId="15" borderId="1" xfId="0" applyFont="1" applyFill="1" applyBorder="1" applyAlignment="1">
      <alignment horizontal="center" vertical="center" readingOrder="2"/>
    </xf>
    <xf numFmtId="0" fontId="5" fillId="13" borderId="7" xfId="0" applyFont="1" applyFill="1" applyBorder="1" applyAlignment="1">
      <alignment horizontal="center" vertical="center" wrapText="1" readingOrder="2"/>
    </xf>
    <xf numFmtId="0" fontId="10" fillId="15" borderId="7" xfId="0" applyFont="1" applyFill="1" applyBorder="1" applyAlignment="1">
      <alignment horizontal="center" vertical="center" wrapText="1" readingOrder="2"/>
    </xf>
    <xf numFmtId="0" fontId="25" fillId="0" borderId="0" xfId="0" applyFont="1" applyAlignment="1">
      <alignment horizontal="center" vertical="center" wrapText="1" readingOrder="2"/>
    </xf>
    <xf numFmtId="0" fontId="6" fillId="0" borderId="0" xfId="0" applyFont="1" applyAlignment="1">
      <alignment horizontal="right" vertical="center" wrapText="1"/>
    </xf>
    <xf numFmtId="0" fontId="0" fillId="0" borderId="0" xfId="0" applyFont="1" applyFill="1" applyBorder="1"/>
    <xf numFmtId="0" fontId="0" fillId="0" borderId="0" xfId="0" applyFont="1" applyFill="1" applyBorder="1" applyAlignment="1">
      <alignment horizontal="center"/>
    </xf>
    <xf numFmtId="0" fontId="0" fillId="0" borderId="0" xfId="0" applyFill="1" applyBorder="1" applyAlignment="1">
      <alignment horizontal="center"/>
    </xf>
    <xf numFmtId="0" fontId="0" fillId="2" borderId="0" xfId="0" applyFill="1" applyBorder="1" applyAlignment="1">
      <alignment horizontal="center"/>
    </xf>
    <xf numFmtId="0" fontId="5" fillId="11" borderId="1" xfId="0" applyFont="1" applyFill="1" applyBorder="1" applyAlignment="1">
      <alignment horizontal="right" vertical="center" wrapText="1" readingOrder="2"/>
    </xf>
    <xf numFmtId="0" fontId="5" fillId="11" borderId="1" xfId="0" applyFont="1" applyFill="1" applyBorder="1" applyAlignment="1">
      <alignment horizontal="center" vertical="center" wrapText="1" readingOrder="2"/>
    </xf>
    <xf numFmtId="0" fontId="27" fillId="11" borderId="1" xfId="0" applyFont="1" applyFill="1" applyBorder="1" applyAlignment="1">
      <alignment horizontal="center" vertical="center" wrapText="1"/>
    </xf>
    <xf numFmtId="0" fontId="5" fillId="11" borderId="1" xfId="0" applyFont="1" applyFill="1" applyBorder="1" applyAlignment="1">
      <alignment vertical="center" wrapText="1"/>
    </xf>
    <xf numFmtId="0" fontId="42" fillId="0" borderId="0" xfId="0" applyFont="1" applyAlignment="1">
      <alignment horizontal="left" vertical="center" wrapText="1" readingOrder="1"/>
    </xf>
    <xf numFmtId="0" fontId="41" fillId="0" borderId="8" xfId="0" applyFont="1" applyBorder="1" applyAlignment="1">
      <alignment horizontal="left" vertical="center" wrapText="1" readingOrder="1"/>
    </xf>
    <xf numFmtId="49" fontId="7" fillId="12" borderId="9" xfId="0" applyNumberFormat="1" applyFont="1" applyFill="1" applyBorder="1" applyAlignment="1">
      <alignment horizontal="center" vertical="center" wrapText="1"/>
    </xf>
    <xf numFmtId="49" fontId="7" fillId="12" borderId="10" xfId="0" applyNumberFormat="1" applyFont="1" applyFill="1" applyBorder="1" applyAlignment="1">
      <alignment horizontal="center" vertical="center" wrapText="1"/>
    </xf>
    <xf numFmtId="49" fontId="7" fillId="12" borderId="11" xfId="0" applyNumberFormat="1" applyFont="1" applyFill="1" applyBorder="1" applyAlignment="1">
      <alignment horizontal="center" vertical="center" wrapText="1"/>
    </xf>
    <xf numFmtId="49" fontId="7" fillId="12" borderId="12" xfId="0" applyNumberFormat="1" applyFont="1" applyFill="1" applyBorder="1" applyAlignment="1">
      <alignment horizontal="center" vertical="center" wrapText="1"/>
    </xf>
    <xf numFmtId="49" fontId="7" fillId="12" borderId="8" xfId="0" applyNumberFormat="1" applyFont="1" applyFill="1" applyBorder="1" applyAlignment="1">
      <alignment horizontal="center" vertical="center" wrapText="1"/>
    </xf>
    <xf numFmtId="49" fontId="7" fillId="12" borderId="13" xfId="0" applyNumberFormat="1" applyFont="1" applyFill="1" applyBorder="1" applyAlignment="1">
      <alignment horizontal="center" vertical="center" wrapText="1"/>
    </xf>
    <xf numFmtId="0" fontId="21" fillId="19" borderId="2" xfId="0" applyFont="1" applyFill="1" applyBorder="1" applyAlignment="1">
      <alignment horizontal="center" vertical="center"/>
    </xf>
    <xf numFmtId="0" fontId="21" fillId="19" borderId="15" xfId="0" applyFont="1" applyFill="1" applyBorder="1" applyAlignment="1">
      <alignment horizontal="center" vertical="center"/>
    </xf>
    <xf numFmtId="0" fontId="21" fillId="19" borderId="14" xfId="0" applyFont="1" applyFill="1" applyBorder="1" applyAlignment="1">
      <alignment horizontal="center" vertical="center"/>
    </xf>
    <xf numFmtId="0" fontId="37" fillId="16" borderId="0" xfId="0" applyFont="1" applyFill="1" applyAlignment="1">
      <alignment horizontal="center" vertical="center"/>
    </xf>
  </cellXfs>
  <cellStyles count="2">
    <cellStyle name="Normal" xfId="0" builtinId="0"/>
    <cellStyle name="Normal 2" xfId="1"/>
  </cellStyles>
  <dxfs count="0"/>
  <tableStyles count="0" defaultTableStyle="TableStyleMedium9" defaultPivotStyle="PivotStyleLight16"/>
  <colors>
    <mruColors>
      <color rgb="FFFFCCFF"/>
      <color rgb="FFFF99CC"/>
      <color rgb="FFCC66FF"/>
      <color rgb="FFCC99FF"/>
      <color rgb="FFFF9900"/>
      <color rgb="FF00CC00"/>
      <color rgb="FFF9FC8E"/>
      <color rgb="FFFFFF99"/>
      <color rgb="FFACEB57"/>
      <color rgb="FFF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700">
                <a:cs typeface="B Nazanin" panose="00000400000000000000" pitchFamily="2" charset="-78"/>
              </a:defRPr>
            </a:pPr>
            <a:r>
              <a:rPr lang="fa-IR" sz="1700">
                <a:cs typeface="B Nazanin" panose="00000400000000000000" pitchFamily="2" charset="-78"/>
              </a:rPr>
              <a:t>مجموع امتيازات مربوط به شاخص هاي </a:t>
            </a:r>
            <a:endParaRPr lang="en-US" sz="1700">
              <a:cs typeface="B Nazanin" panose="00000400000000000000" pitchFamily="2" charset="-78"/>
            </a:endParaRPr>
          </a:p>
          <a:p>
            <a:pPr>
              <a:defRPr sz="1700">
                <a:cs typeface="B Nazanin" panose="00000400000000000000" pitchFamily="2" charset="-78"/>
              </a:defRPr>
            </a:pPr>
            <a:r>
              <a:rPr lang="fa-IR" sz="1700">
                <a:cs typeface="B Nazanin" panose="00000400000000000000" pitchFamily="2" charset="-78"/>
              </a:rPr>
              <a:t>آتش نشاني </a:t>
            </a:r>
          </a:p>
        </c:rich>
      </c:tx>
      <c:layout/>
      <c:overlay val="0"/>
    </c:title>
    <c:autoTitleDeleted val="0"/>
    <c:plotArea>
      <c:layout/>
      <c:barChart>
        <c:barDir val="col"/>
        <c:grouping val="clustered"/>
        <c:varyColors val="0"/>
        <c:ser>
          <c:idx val="0"/>
          <c:order val="0"/>
          <c:tx>
            <c:v>مجموع امتيازات مربوط به شاخص هاي آتش نشاني </c:v>
          </c:tx>
          <c:spPr>
            <a:solidFill>
              <a:srgbClr val="FFC000"/>
            </a:solidFill>
          </c:spPr>
          <c:invertIfNegative val="0"/>
          <c:dPt>
            <c:idx val="1"/>
            <c:invertIfNegative val="0"/>
            <c:bubble3D val="0"/>
            <c:spPr>
              <a:solidFill>
                <a:srgbClr val="FFFF99"/>
              </a:solidFill>
            </c:spPr>
            <c:extLst>
              <c:ext xmlns:c16="http://schemas.microsoft.com/office/drawing/2014/chart" uri="{C3380CC4-5D6E-409C-BE32-E72D297353CC}">
                <c16:uniqueId val="{00000018-C2A1-44D5-B8CF-99471A46D18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Analyze!$K$25:$L$25</c:f>
              <c:strCache>
                <c:ptCount val="2"/>
                <c:pt idx="0">
                  <c:v>امتياز ماكزيمم</c:v>
                </c:pt>
                <c:pt idx="1">
                  <c:v>امتياز اكتسابي در مميزي</c:v>
                </c:pt>
              </c:strCache>
            </c:strRef>
          </c:cat>
          <c:val>
            <c:numRef>
              <c:f>Analyze!$K$43:$L$43</c:f>
              <c:numCache>
                <c:formatCode>General</c:formatCode>
                <c:ptCount val="2"/>
                <c:pt idx="0">
                  <c:v>6040</c:v>
                </c:pt>
                <c:pt idx="1">
                  <c:v>4730</c:v>
                </c:pt>
              </c:numCache>
            </c:numRef>
          </c:val>
          <c:extLst>
            <c:ext xmlns:c16="http://schemas.microsoft.com/office/drawing/2014/chart" uri="{C3380CC4-5D6E-409C-BE32-E72D297353CC}">
              <c16:uniqueId val="{00000000-8060-435E-AD98-EF0F4FA5A379}"/>
            </c:ext>
          </c:extLst>
        </c:ser>
        <c:dLbls>
          <c:showLegendKey val="0"/>
          <c:showVal val="0"/>
          <c:showCatName val="0"/>
          <c:showSerName val="0"/>
          <c:showPercent val="0"/>
          <c:showBubbleSize val="0"/>
        </c:dLbls>
        <c:gapWidth val="75"/>
        <c:overlap val="-25"/>
        <c:axId val="65548672"/>
        <c:axId val="65550208"/>
      </c:barChart>
      <c:catAx>
        <c:axId val="65548672"/>
        <c:scaling>
          <c:orientation val="minMax"/>
        </c:scaling>
        <c:delete val="0"/>
        <c:axPos val="b"/>
        <c:numFmt formatCode="General" sourceLinked="0"/>
        <c:majorTickMark val="none"/>
        <c:minorTickMark val="none"/>
        <c:tickLblPos val="nextTo"/>
        <c:txPr>
          <a:bodyPr/>
          <a:lstStyle/>
          <a:p>
            <a:pPr>
              <a:defRPr sz="1050">
                <a:cs typeface="B Nazanin" panose="00000400000000000000" pitchFamily="2" charset="-78"/>
              </a:defRPr>
            </a:pPr>
            <a:endParaRPr lang="fa-IR"/>
          </a:p>
        </c:txPr>
        <c:crossAx val="65550208"/>
        <c:crosses val="autoZero"/>
        <c:auto val="1"/>
        <c:lblAlgn val="ctr"/>
        <c:lblOffset val="100"/>
        <c:noMultiLvlLbl val="0"/>
      </c:catAx>
      <c:valAx>
        <c:axId val="65550208"/>
        <c:scaling>
          <c:orientation val="minMax"/>
        </c:scaling>
        <c:delete val="0"/>
        <c:axPos val="l"/>
        <c:majorGridlines/>
        <c:numFmt formatCode="General" sourceLinked="1"/>
        <c:majorTickMark val="none"/>
        <c:minorTickMark val="none"/>
        <c:tickLblPos val="nextTo"/>
        <c:spPr>
          <a:ln w="9525">
            <a:noFill/>
          </a:ln>
        </c:spPr>
        <c:crossAx val="65548672"/>
        <c:crosses val="autoZero"/>
        <c:crossBetween val="between"/>
      </c:valAx>
    </c:plotArea>
    <c:legend>
      <c:legendPos val="b"/>
      <c:layout/>
      <c:overlay val="0"/>
      <c:txPr>
        <a:bodyPr/>
        <a:lstStyle/>
        <a:p>
          <a:pPr>
            <a:defRPr sz="1050">
              <a:cs typeface="B Nazanin" panose="00000400000000000000" pitchFamily="2" charset="-78"/>
            </a:defRPr>
          </a:pPr>
          <a:endParaRPr lang="fa-IR"/>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700" baseline="0">
                <a:latin typeface="Times New Roman" panose="02020603050405020304" pitchFamily="18" charset="0"/>
                <a:cs typeface="B Nazanin" panose="00000400000000000000" pitchFamily="2" charset="-78"/>
              </a:defRPr>
            </a:pPr>
            <a:r>
              <a:rPr lang="fa-IR" sz="1700" baseline="0">
                <a:latin typeface="Times New Roman" panose="02020603050405020304" pitchFamily="18" charset="0"/>
                <a:cs typeface="B Nazanin" panose="00000400000000000000" pitchFamily="2" charset="-78"/>
              </a:rPr>
              <a:t>امتيازات مربوط به </a:t>
            </a:r>
            <a:r>
              <a:rPr lang="en-US" sz="1700" b="1" baseline="0">
                <a:latin typeface="Times New Roman" panose="02020603050405020304" pitchFamily="18" charset="0"/>
                <a:cs typeface="+mn-cs"/>
              </a:rPr>
              <a:t>H&amp;S</a:t>
            </a:r>
          </a:p>
        </c:rich>
      </c:tx>
      <c:layout>
        <c:manualLayout>
          <c:xMode val="edge"/>
          <c:yMode val="edge"/>
          <c:x val="0.23972234403644543"/>
          <c:y val="2.2685186012145891E-2"/>
        </c:manualLayout>
      </c:layout>
      <c:overlay val="0"/>
    </c:title>
    <c:autoTitleDeleted val="0"/>
    <c:plotArea>
      <c:layout/>
      <c:barChart>
        <c:barDir val="col"/>
        <c:grouping val="clustered"/>
        <c:varyColors val="0"/>
        <c:ser>
          <c:idx val="0"/>
          <c:order val="0"/>
          <c:tx>
            <c:v>امتيازات ماكزيمم</c:v>
          </c:tx>
          <c:invertIfNegative val="0"/>
          <c:cat>
            <c:strRef>
              <c:f>Analyze!$B$2:$B$13</c:f>
              <c:strCache>
                <c:ptCount val="12"/>
                <c:pt idx="0">
                  <c:v>برنامه ریزی و رهبری</c:v>
                </c:pt>
                <c:pt idx="1">
                  <c:v>مهارت، آموزش و ارتباطات</c:v>
                </c:pt>
                <c:pt idx="2">
                  <c:v>مدیریت تغییر و ریسک</c:v>
                </c:pt>
                <c:pt idx="3">
                  <c:v>سیستمهای خرید</c:v>
                </c:pt>
                <c:pt idx="4">
                  <c:v>قوانین کار و مجوزهای عملیاتی</c:v>
                </c:pt>
                <c:pt idx="5">
                  <c:v>بازرسی و حفظ دارایی</c:v>
                </c:pt>
                <c:pt idx="6">
                  <c:v>سیستم های سلامت شغلی</c:v>
                </c:pt>
                <c:pt idx="7">
                  <c:v>تجهیزات حفاظت فردی</c:v>
                </c:pt>
                <c:pt idx="8">
                  <c:v>گزارش و بررسی عدم تطابق / حادثه</c:v>
                </c:pt>
                <c:pt idx="9">
                  <c:v>آمادگی اضطراری</c:v>
                </c:pt>
                <c:pt idx="10">
                  <c:v>اندازه گیری - نظارت و ممیزی</c:v>
                </c:pt>
                <c:pt idx="11">
                  <c:v>سیستم اقدامات اصلاحی و پیشگیرانه</c:v>
                </c:pt>
              </c:strCache>
            </c:strRef>
          </c:cat>
          <c:val>
            <c:numRef>
              <c:f>Analyze!$C$2:$C$13</c:f>
              <c:numCache>
                <c:formatCode>General</c:formatCode>
                <c:ptCount val="12"/>
                <c:pt idx="0">
                  <c:v>5690</c:v>
                </c:pt>
                <c:pt idx="1">
                  <c:v>3915</c:v>
                </c:pt>
                <c:pt idx="2">
                  <c:v>5020</c:v>
                </c:pt>
                <c:pt idx="3">
                  <c:v>1970</c:v>
                </c:pt>
                <c:pt idx="4">
                  <c:v>1780</c:v>
                </c:pt>
                <c:pt idx="5">
                  <c:v>8180</c:v>
                </c:pt>
                <c:pt idx="6">
                  <c:v>2880</c:v>
                </c:pt>
                <c:pt idx="7">
                  <c:v>820</c:v>
                </c:pt>
                <c:pt idx="8">
                  <c:v>4000</c:v>
                </c:pt>
                <c:pt idx="9">
                  <c:v>1610</c:v>
                </c:pt>
                <c:pt idx="10">
                  <c:v>1785</c:v>
                </c:pt>
                <c:pt idx="11">
                  <c:v>1545</c:v>
                </c:pt>
              </c:numCache>
            </c:numRef>
          </c:val>
          <c:extLst>
            <c:ext xmlns:c16="http://schemas.microsoft.com/office/drawing/2014/chart" uri="{C3380CC4-5D6E-409C-BE32-E72D297353CC}">
              <c16:uniqueId val="{00000000-B60B-4D84-BBC7-90DF7782DD03}"/>
            </c:ext>
          </c:extLst>
        </c:ser>
        <c:ser>
          <c:idx val="1"/>
          <c:order val="1"/>
          <c:tx>
            <c:v>امتيازات كسب شده در واحد صنعتي</c:v>
          </c:tx>
          <c:invertIfNegative val="0"/>
          <c:cat>
            <c:strRef>
              <c:f>Analyze!$B$2:$B$13</c:f>
              <c:strCache>
                <c:ptCount val="12"/>
                <c:pt idx="0">
                  <c:v>برنامه ریزی و رهبری</c:v>
                </c:pt>
                <c:pt idx="1">
                  <c:v>مهارت، آموزش و ارتباطات</c:v>
                </c:pt>
                <c:pt idx="2">
                  <c:v>مدیریت تغییر و ریسک</c:v>
                </c:pt>
                <c:pt idx="3">
                  <c:v>سیستمهای خرید</c:v>
                </c:pt>
                <c:pt idx="4">
                  <c:v>قوانین کار و مجوزهای عملیاتی</c:v>
                </c:pt>
                <c:pt idx="5">
                  <c:v>بازرسی و حفظ دارایی</c:v>
                </c:pt>
                <c:pt idx="6">
                  <c:v>سیستم های سلامت شغلی</c:v>
                </c:pt>
                <c:pt idx="7">
                  <c:v>تجهیزات حفاظت فردی</c:v>
                </c:pt>
                <c:pt idx="8">
                  <c:v>گزارش و بررسی عدم تطابق / حادثه</c:v>
                </c:pt>
                <c:pt idx="9">
                  <c:v>آمادگی اضطراری</c:v>
                </c:pt>
                <c:pt idx="10">
                  <c:v>اندازه گیری - نظارت و ممیزی</c:v>
                </c:pt>
                <c:pt idx="11">
                  <c:v>سیستم اقدامات اصلاحی و پیشگیرانه</c:v>
                </c:pt>
              </c:strCache>
            </c:strRef>
          </c:cat>
          <c:val>
            <c:numRef>
              <c:f>Analyze!$J$2:$J$13</c:f>
              <c:numCache>
                <c:formatCode>General</c:formatCode>
                <c:ptCount val="12"/>
                <c:pt idx="0">
                  <c:v>2767</c:v>
                </c:pt>
                <c:pt idx="1">
                  <c:v>1345</c:v>
                </c:pt>
                <c:pt idx="2">
                  <c:v>2435</c:v>
                </c:pt>
                <c:pt idx="3">
                  <c:v>810</c:v>
                </c:pt>
                <c:pt idx="4">
                  <c:v>750</c:v>
                </c:pt>
                <c:pt idx="5">
                  <c:v>6565</c:v>
                </c:pt>
                <c:pt idx="6">
                  <c:v>1835</c:v>
                </c:pt>
                <c:pt idx="7">
                  <c:v>630</c:v>
                </c:pt>
                <c:pt idx="8">
                  <c:v>2970</c:v>
                </c:pt>
                <c:pt idx="9">
                  <c:v>1063</c:v>
                </c:pt>
                <c:pt idx="10">
                  <c:v>1265</c:v>
                </c:pt>
                <c:pt idx="11">
                  <c:v>1455</c:v>
                </c:pt>
              </c:numCache>
            </c:numRef>
          </c:val>
          <c:extLst>
            <c:ext xmlns:c16="http://schemas.microsoft.com/office/drawing/2014/chart" uri="{C3380CC4-5D6E-409C-BE32-E72D297353CC}">
              <c16:uniqueId val="{00000001-B60B-4D84-BBC7-90DF7782DD03}"/>
            </c:ext>
          </c:extLst>
        </c:ser>
        <c:dLbls>
          <c:showLegendKey val="0"/>
          <c:showVal val="0"/>
          <c:showCatName val="0"/>
          <c:showSerName val="0"/>
          <c:showPercent val="0"/>
          <c:showBubbleSize val="0"/>
        </c:dLbls>
        <c:gapWidth val="75"/>
        <c:overlap val="-25"/>
        <c:axId val="65576320"/>
        <c:axId val="65590400"/>
      </c:barChart>
      <c:catAx>
        <c:axId val="65576320"/>
        <c:scaling>
          <c:orientation val="minMax"/>
        </c:scaling>
        <c:delete val="0"/>
        <c:axPos val="b"/>
        <c:numFmt formatCode="General" sourceLinked="0"/>
        <c:majorTickMark val="none"/>
        <c:minorTickMark val="none"/>
        <c:tickLblPos val="nextTo"/>
        <c:txPr>
          <a:bodyPr/>
          <a:lstStyle/>
          <a:p>
            <a:pPr>
              <a:defRPr sz="950" baseline="0">
                <a:cs typeface="B Nazanin" panose="00000400000000000000" pitchFamily="2" charset="-78"/>
              </a:defRPr>
            </a:pPr>
            <a:endParaRPr lang="fa-IR"/>
          </a:p>
        </c:txPr>
        <c:crossAx val="65590400"/>
        <c:crosses val="autoZero"/>
        <c:auto val="1"/>
        <c:lblAlgn val="ctr"/>
        <c:lblOffset val="100"/>
        <c:noMultiLvlLbl val="0"/>
      </c:catAx>
      <c:valAx>
        <c:axId val="65590400"/>
        <c:scaling>
          <c:orientation val="minMax"/>
        </c:scaling>
        <c:delete val="0"/>
        <c:axPos val="l"/>
        <c:majorGridlines/>
        <c:numFmt formatCode="General" sourceLinked="1"/>
        <c:majorTickMark val="none"/>
        <c:minorTickMark val="none"/>
        <c:tickLblPos val="nextTo"/>
        <c:crossAx val="65576320"/>
        <c:crosses val="autoZero"/>
        <c:crossBetween val="between"/>
      </c:valAx>
    </c:plotArea>
    <c:legend>
      <c:legendPos val="b"/>
      <c:layout/>
      <c:overlay val="0"/>
      <c:txPr>
        <a:bodyPr/>
        <a:lstStyle/>
        <a:p>
          <a:pPr>
            <a:defRPr sz="1050">
              <a:cs typeface="B Nazanin" panose="00000400000000000000" pitchFamily="2" charset="-78"/>
            </a:defRPr>
          </a:pPr>
          <a:endParaRPr lang="fa-IR"/>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700" baseline="0">
                <a:latin typeface="Times New Roman" panose="02020603050405020304" pitchFamily="18" charset="0"/>
                <a:cs typeface="B Nazanin" panose="00000400000000000000" pitchFamily="2" charset="-78"/>
              </a:defRPr>
            </a:pPr>
            <a:r>
              <a:rPr lang="fa-IR" sz="1700" baseline="0">
                <a:latin typeface="Times New Roman" panose="02020603050405020304" pitchFamily="18" charset="0"/>
                <a:cs typeface="B Nazanin" panose="00000400000000000000" pitchFamily="2" charset="-78"/>
              </a:rPr>
              <a:t>امتيازات مربوط به </a:t>
            </a:r>
            <a:r>
              <a:rPr lang="en-US" sz="1700" baseline="0">
                <a:latin typeface="Times New Roman" panose="02020603050405020304" pitchFamily="18" charset="0"/>
                <a:cs typeface="+mj-cs"/>
              </a:rPr>
              <a:t>E</a:t>
            </a:r>
            <a:endParaRPr lang="fa-IR" sz="1700" baseline="0">
              <a:latin typeface="Times New Roman" panose="02020603050405020304" pitchFamily="18" charset="0"/>
              <a:cs typeface="+mj-cs"/>
            </a:endParaRPr>
          </a:p>
        </c:rich>
      </c:tx>
      <c:layout/>
      <c:overlay val="0"/>
    </c:title>
    <c:autoTitleDeleted val="0"/>
    <c:plotArea>
      <c:layout/>
      <c:barChart>
        <c:barDir val="col"/>
        <c:grouping val="clustered"/>
        <c:varyColors val="0"/>
        <c:ser>
          <c:idx val="0"/>
          <c:order val="0"/>
          <c:tx>
            <c:v>امتيازات ماكزيمم</c:v>
          </c:tx>
          <c:invertIfNegative val="0"/>
          <c:cat>
            <c:strRef>
              <c:f>Analyze!$B$2:$B$13</c:f>
              <c:strCache>
                <c:ptCount val="12"/>
                <c:pt idx="0">
                  <c:v>برنامه ریزی و رهبری</c:v>
                </c:pt>
                <c:pt idx="1">
                  <c:v>مهارت، آموزش و ارتباطات</c:v>
                </c:pt>
                <c:pt idx="2">
                  <c:v>مدیریت تغییر و ریسک</c:v>
                </c:pt>
                <c:pt idx="3">
                  <c:v>سیستمهای خرید</c:v>
                </c:pt>
                <c:pt idx="4">
                  <c:v>قوانین کار و مجوزهای عملیاتی</c:v>
                </c:pt>
                <c:pt idx="5">
                  <c:v>بازرسی و حفظ دارایی</c:v>
                </c:pt>
                <c:pt idx="6">
                  <c:v>سیستم های سلامت شغلی</c:v>
                </c:pt>
                <c:pt idx="7">
                  <c:v>تجهیزات حفاظت فردی</c:v>
                </c:pt>
                <c:pt idx="8">
                  <c:v>گزارش و بررسی عدم تطابق / حادثه</c:v>
                </c:pt>
                <c:pt idx="9">
                  <c:v>آمادگی اضطراری</c:v>
                </c:pt>
                <c:pt idx="10">
                  <c:v>اندازه گیری - نظارت و ممیزی</c:v>
                </c:pt>
                <c:pt idx="11">
                  <c:v>سیستم اقدامات اصلاحی و پیشگیرانه</c:v>
                </c:pt>
              </c:strCache>
            </c:strRef>
          </c:cat>
          <c:val>
            <c:numRef>
              <c:f>Analyze!$D$2:$D$13</c:f>
              <c:numCache>
                <c:formatCode>General</c:formatCode>
                <c:ptCount val="12"/>
                <c:pt idx="0">
                  <c:v>5350</c:v>
                </c:pt>
                <c:pt idx="1">
                  <c:v>2590</c:v>
                </c:pt>
                <c:pt idx="2">
                  <c:v>4060</c:v>
                </c:pt>
                <c:pt idx="3">
                  <c:v>1605</c:v>
                </c:pt>
                <c:pt idx="4">
                  <c:v>1060</c:v>
                </c:pt>
                <c:pt idx="5">
                  <c:v>2270</c:v>
                </c:pt>
                <c:pt idx="6">
                  <c:v>0</c:v>
                </c:pt>
                <c:pt idx="7">
                  <c:v>0</c:v>
                </c:pt>
                <c:pt idx="8">
                  <c:v>1610</c:v>
                </c:pt>
                <c:pt idx="9">
                  <c:v>1320</c:v>
                </c:pt>
                <c:pt idx="10">
                  <c:v>5860</c:v>
                </c:pt>
                <c:pt idx="11">
                  <c:v>1585</c:v>
                </c:pt>
              </c:numCache>
            </c:numRef>
          </c:val>
          <c:extLst>
            <c:ext xmlns:c16="http://schemas.microsoft.com/office/drawing/2014/chart" uri="{C3380CC4-5D6E-409C-BE32-E72D297353CC}">
              <c16:uniqueId val="{00000000-128D-4D4E-8163-22317CCA7031}"/>
            </c:ext>
          </c:extLst>
        </c:ser>
        <c:ser>
          <c:idx val="1"/>
          <c:order val="1"/>
          <c:tx>
            <c:v>امتيازات كسب شده در واحد صنعتي</c:v>
          </c:tx>
          <c:invertIfNegative val="0"/>
          <c:cat>
            <c:strRef>
              <c:f>Analyze!$B$2:$B$13</c:f>
              <c:strCache>
                <c:ptCount val="12"/>
                <c:pt idx="0">
                  <c:v>برنامه ریزی و رهبری</c:v>
                </c:pt>
                <c:pt idx="1">
                  <c:v>مهارت، آموزش و ارتباطات</c:v>
                </c:pt>
                <c:pt idx="2">
                  <c:v>مدیریت تغییر و ریسک</c:v>
                </c:pt>
                <c:pt idx="3">
                  <c:v>سیستمهای خرید</c:v>
                </c:pt>
                <c:pt idx="4">
                  <c:v>قوانین کار و مجوزهای عملیاتی</c:v>
                </c:pt>
                <c:pt idx="5">
                  <c:v>بازرسی و حفظ دارایی</c:v>
                </c:pt>
                <c:pt idx="6">
                  <c:v>سیستم های سلامت شغلی</c:v>
                </c:pt>
                <c:pt idx="7">
                  <c:v>تجهیزات حفاظت فردی</c:v>
                </c:pt>
                <c:pt idx="8">
                  <c:v>گزارش و بررسی عدم تطابق / حادثه</c:v>
                </c:pt>
                <c:pt idx="9">
                  <c:v>آمادگی اضطراری</c:v>
                </c:pt>
                <c:pt idx="10">
                  <c:v>اندازه گیری - نظارت و ممیزی</c:v>
                </c:pt>
                <c:pt idx="11">
                  <c:v>سیستم اقدامات اصلاحی و پیشگیرانه</c:v>
                </c:pt>
              </c:strCache>
            </c:strRef>
          </c:cat>
          <c:val>
            <c:numRef>
              <c:f>Analyze!$K$2:$K$13</c:f>
              <c:numCache>
                <c:formatCode>General</c:formatCode>
                <c:ptCount val="12"/>
                <c:pt idx="0">
                  <c:v>2702</c:v>
                </c:pt>
                <c:pt idx="1">
                  <c:v>690</c:v>
                </c:pt>
                <c:pt idx="2">
                  <c:v>1730</c:v>
                </c:pt>
                <c:pt idx="3">
                  <c:v>630</c:v>
                </c:pt>
                <c:pt idx="4">
                  <c:v>280</c:v>
                </c:pt>
                <c:pt idx="5">
                  <c:v>1335</c:v>
                </c:pt>
                <c:pt idx="6">
                  <c:v>0</c:v>
                </c:pt>
                <c:pt idx="7">
                  <c:v>0</c:v>
                </c:pt>
                <c:pt idx="8">
                  <c:v>660</c:v>
                </c:pt>
                <c:pt idx="9">
                  <c:v>818</c:v>
                </c:pt>
                <c:pt idx="10">
                  <c:v>2820</c:v>
                </c:pt>
                <c:pt idx="11">
                  <c:v>1455</c:v>
                </c:pt>
              </c:numCache>
            </c:numRef>
          </c:val>
          <c:extLst>
            <c:ext xmlns:c16="http://schemas.microsoft.com/office/drawing/2014/chart" uri="{C3380CC4-5D6E-409C-BE32-E72D297353CC}">
              <c16:uniqueId val="{00000001-128D-4D4E-8163-22317CCA7031}"/>
            </c:ext>
          </c:extLst>
        </c:ser>
        <c:dLbls>
          <c:showLegendKey val="0"/>
          <c:showVal val="0"/>
          <c:showCatName val="0"/>
          <c:showSerName val="0"/>
          <c:showPercent val="0"/>
          <c:showBubbleSize val="0"/>
        </c:dLbls>
        <c:gapWidth val="75"/>
        <c:overlap val="-25"/>
        <c:axId val="65222912"/>
        <c:axId val="65228800"/>
      </c:barChart>
      <c:catAx>
        <c:axId val="65222912"/>
        <c:scaling>
          <c:orientation val="minMax"/>
        </c:scaling>
        <c:delete val="0"/>
        <c:axPos val="b"/>
        <c:numFmt formatCode="General" sourceLinked="0"/>
        <c:majorTickMark val="none"/>
        <c:minorTickMark val="none"/>
        <c:tickLblPos val="nextTo"/>
        <c:txPr>
          <a:bodyPr/>
          <a:lstStyle/>
          <a:p>
            <a:pPr>
              <a:defRPr sz="950">
                <a:cs typeface="B Nazanin" panose="00000400000000000000" pitchFamily="2" charset="-78"/>
              </a:defRPr>
            </a:pPr>
            <a:endParaRPr lang="fa-IR"/>
          </a:p>
        </c:txPr>
        <c:crossAx val="65228800"/>
        <c:crosses val="autoZero"/>
        <c:auto val="1"/>
        <c:lblAlgn val="ctr"/>
        <c:lblOffset val="100"/>
        <c:noMultiLvlLbl val="0"/>
      </c:catAx>
      <c:valAx>
        <c:axId val="65228800"/>
        <c:scaling>
          <c:orientation val="minMax"/>
        </c:scaling>
        <c:delete val="0"/>
        <c:axPos val="l"/>
        <c:majorGridlines/>
        <c:numFmt formatCode="General" sourceLinked="1"/>
        <c:majorTickMark val="none"/>
        <c:minorTickMark val="none"/>
        <c:tickLblPos val="nextTo"/>
        <c:crossAx val="65222912"/>
        <c:crosses val="autoZero"/>
        <c:crossBetween val="between"/>
      </c:valAx>
    </c:plotArea>
    <c:legend>
      <c:legendPos val="b"/>
      <c:layout/>
      <c:overlay val="0"/>
      <c:txPr>
        <a:bodyPr/>
        <a:lstStyle/>
        <a:p>
          <a:pPr>
            <a:defRPr sz="1050">
              <a:cs typeface="B Nazanin" panose="00000400000000000000" pitchFamily="2" charset="-78"/>
            </a:defRPr>
          </a:pPr>
          <a:endParaRPr lang="fa-IR"/>
        </a:p>
      </c:txPr>
    </c:legend>
    <c:plotVisOnly val="1"/>
    <c:dispBlanksAs val="gap"/>
    <c:showDLblsOverMax val="0"/>
  </c:chart>
  <c:txPr>
    <a:bodyPr/>
    <a:lstStyle/>
    <a:p>
      <a:pPr>
        <a:defRPr sz="900"/>
      </a:pPr>
      <a:endParaRPr lang="fa-IR"/>
    </a:p>
  </c:txPr>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700" baseline="0">
                <a:latin typeface="Times New Roman" panose="02020603050405020304" pitchFamily="18" charset="0"/>
                <a:cs typeface="B Nazanin" panose="00000400000000000000" pitchFamily="2" charset="-78"/>
              </a:defRPr>
            </a:pPr>
            <a:r>
              <a:rPr lang="fa-IR" sz="1700" baseline="0">
                <a:latin typeface="Times New Roman" panose="02020603050405020304" pitchFamily="18" charset="0"/>
                <a:cs typeface="B Nazanin" panose="00000400000000000000" pitchFamily="2" charset="-78"/>
              </a:rPr>
              <a:t>امتيازات مربوط به</a:t>
            </a:r>
            <a:r>
              <a:rPr lang="fa-IR" sz="1700" baseline="0">
                <a:latin typeface="Times New Roman" panose="02020603050405020304" pitchFamily="18" charset="0"/>
                <a:cs typeface="+mn-cs"/>
              </a:rPr>
              <a:t> </a:t>
            </a:r>
            <a:r>
              <a:rPr lang="en-US" sz="1700" baseline="0">
                <a:latin typeface="Times New Roman" panose="02020603050405020304" pitchFamily="18" charset="0"/>
                <a:cs typeface="+mj-cs"/>
              </a:rPr>
              <a:t>I</a:t>
            </a:r>
            <a:endParaRPr lang="fa-IR" sz="1700" baseline="0">
              <a:latin typeface="Times New Roman" panose="02020603050405020304" pitchFamily="18" charset="0"/>
              <a:cs typeface="+mj-cs"/>
            </a:endParaRPr>
          </a:p>
        </c:rich>
      </c:tx>
      <c:layout/>
      <c:overlay val="0"/>
    </c:title>
    <c:autoTitleDeleted val="0"/>
    <c:plotArea>
      <c:layout/>
      <c:barChart>
        <c:barDir val="col"/>
        <c:grouping val="clustered"/>
        <c:varyColors val="0"/>
        <c:ser>
          <c:idx val="0"/>
          <c:order val="0"/>
          <c:tx>
            <c:v>امتيازات ماكزيمم</c:v>
          </c:tx>
          <c:invertIfNegative val="0"/>
          <c:cat>
            <c:strRef>
              <c:f>Analyze!$B$2:$B$13</c:f>
              <c:strCache>
                <c:ptCount val="12"/>
                <c:pt idx="0">
                  <c:v>برنامه ریزی و رهبری</c:v>
                </c:pt>
                <c:pt idx="1">
                  <c:v>مهارت، آموزش و ارتباطات</c:v>
                </c:pt>
                <c:pt idx="2">
                  <c:v>مدیریت تغییر و ریسک</c:v>
                </c:pt>
                <c:pt idx="3">
                  <c:v>سیستمهای خرید</c:v>
                </c:pt>
                <c:pt idx="4">
                  <c:v>قوانین کار و مجوزهای عملیاتی</c:v>
                </c:pt>
                <c:pt idx="5">
                  <c:v>بازرسی و حفظ دارایی</c:v>
                </c:pt>
                <c:pt idx="6">
                  <c:v>سیستم های سلامت شغلی</c:v>
                </c:pt>
                <c:pt idx="7">
                  <c:v>تجهیزات حفاظت فردی</c:v>
                </c:pt>
                <c:pt idx="8">
                  <c:v>گزارش و بررسی عدم تطابق / حادثه</c:v>
                </c:pt>
                <c:pt idx="9">
                  <c:v>آمادگی اضطراری</c:v>
                </c:pt>
                <c:pt idx="10">
                  <c:v>اندازه گیری - نظارت و ممیزی</c:v>
                </c:pt>
                <c:pt idx="11">
                  <c:v>سیستم اقدامات اصلاحی و پیشگیرانه</c:v>
                </c:pt>
              </c:strCache>
            </c:strRef>
          </c:cat>
          <c:val>
            <c:numRef>
              <c:f>Analyze!$E$2:$E$13</c:f>
              <c:numCache>
                <c:formatCode>General</c:formatCode>
                <c:ptCount val="12"/>
                <c:pt idx="0">
                  <c:v>11040</c:v>
                </c:pt>
                <c:pt idx="1">
                  <c:v>6505</c:v>
                </c:pt>
                <c:pt idx="2">
                  <c:v>9080</c:v>
                </c:pt>
                <c:pt idx="3">
                  <c:v>3575</c:v>
                </c:pt>
                <c:pt idx="4">
                  <c:v>2840</c:v>
                </c:pt>
                <c:pt idx="5">
                  <c:v>10450</c:v>
                </c:pt>
                <c:pt idx="6">
                  <c:v>2880</c:v>
                </c:pt>
                <c:pt idx="7">
                  <c:v>820</c:v>
                </c:pt>
                <c:pt idx="8">
                  <c:v>5610</c:v>
                </c:pt>
                <c:pt idx="9">
                  <c:v>2930</c:v>
                </c:pt>
                <c:pt idx="10">
                  <c:v>7645</c:v>
                </c:pt>
                <c:pt idx="11">
                  <c:v>3130</c:v>
                </c:pt>
              </c:numCache>
            </c:numRef>
          </c:val>
          <c:extLst>
            <c:ext xmlns:c16="http://schemas.microsoft.com/office/drawing/2014/chart" uri="{C3380CC4-5D6E-409C-BE32-E72D297353CC}">
              <c16:uniqueId val="{00000000-1161-4394-861E-C21A24502DC9}"/>
            </c:ext>
          </c:extLst>
        </c:ser>
        <c:ser>
          <c:idx val="1"/>
          <c:order val="1"/>
          <c:tx>
            <c:v>امتيازات كسب شده در واحد صنعتي</c:v>
          </c:tx>
          <c:invertIfNegative val="0"/>
          <c:cat>
            <c:strRef>
              <c:f>Analyze!$B$2:$B$13</c:f>
              <c:strCache>
                <c:ptCount val="12"/>
                <c:pt idx="0">
                  <c:v>برنامه ریزی و رهبری</c:v>
                </c:pt>
                <c:pt idx="1">
                  <c:v>مهارت، آموزش و ارتباطات</c:v>
                </c:pt>
                <c:pt idx="2">
                  <c:v>مدیریت تغییر و ریسک</c:v>
                </c:pt>
                <c:pt idx="3">
                  <c:v>سیستمهای خرید</c:v>
                </c:pt>
                <c:pt idx="4">
                  <c:v>قوانین کار و مجوزهای عملیاتی</c:v>
                </c:pt>
                <c:pt idx="5">
                  <c:v>بازرسی و حفظ دارایی</c:v>
                </c:pt>
                <c:pt idx="6">
                  <c:v>سیستم های سلامت شغلی</c:v>
                </c:pt>
                <c:pt idx="7">
                  <c:v>تجهیزات حفاظت فردی</c:v>
                </c:pt>
                <c:pt idx="8">
                  <c:v>گزارش و بررسی عدم تطابق / حادثه</c:v>
                </c:pt>
                <c:pt idx="9">
                  <c:v>آمادگی اضطراری</c:v>
                </c:pt>
                <c:pt idx="10">
                  <c:v>اندازه گیری - نظارت و ممیزی</c:v>
                </c:pt>
                <c:pt idx="11">
                  <c:v>سیستم اقدامات اصلاحی و پیشگیرانه</c:v>
                </c:pt>
              </c:strCache>
            </c:strRef>
          </c:cat>
          <c:val>
            <c:numRef>
              <c:f>Analyze!$L$2:$L$13</c:f>
              <c:numCache>
                <c:formatCode>General</c:formatCode>
                <c:ptCount val="12"/>
                <c:pt idx="0">
                  <c:v>5469</c:v>
                </c:pt>
                <c:pt idx="1">
                  <c:v>2035</c:v>
                </c:pt>
                <c:pt idx="2">
                  <c:v>4165</c:v>
                </c:pt>
                <c:pt idx="3">
                  <c:v>1440</c:v>
                </c:pt>
                <c:pt idx="4">
                  <c:v>1030</c:v>
                </c:pt>
                <c:pt idx="5">
                  <c:v>7900</c:v>
                </c:pt>
                <c:pt idx="6">
                  <c:v>1835</c:v>
                </c:pt>
                <c:pt idx="7">
                  <c:v>630</c:v>
                </c:pt>
                <c:pt idx="8">
                  <c:v>3630</c:v>
                </c:pt>
                <c:pt idx="9">
                  <c:v>1881</c:v>
                </c:pt>
                <c:pt idx="10">
                  <c:v>4085</c:v>
                </c:pt>
                <c:pt idx="11">
                  <c:v>2910</c:v>
                </c:pt>
              </c:numCache>
            </c:numRef>
          </c:val>
          <c:extLst>
            <c:ext xmlns:c16="http://schemas.microsoft.com/office/drawing/2014/chart" uri="{C3380CC4-5D6E-409C-BE32-E72D297353CC}">
              <c16:uniqueId val="{00000001-1161-4394-861E-C21A24502DC9}"/>
            </c:ext>
          </c:extLst>
        </c:ser>
        <c:dLbls>
          <c:showLegendKey val="0"/>
          <c:showVal val="0"/>
          <c:showCatName val="0"/>
          <c:showSerName val="0"/>
          <c:showPercent val="0"/>
          <c:showBubbleSize val="0"/>
        </c:dLbls>
        <c:gapWidth val="75"/>
        <c:overlap val="-25"/>
        <c:axId val="65258624"/>
        <c:axId val="65260160"/>
      </c:barChart>
      <c:catAx>
        <c:axId val="65258624"/>
        <c:scaling>
          <c:orientation val="minMax"/>
        </c:scaling>
        <c:delete val="0"/>
        <c:axPos val="b"/>
        <c:numFmt formatCode="General" sourceLinked="0"/>
        <c:majorTickMark val="none"/>
        <c:minorTickMark val="none"/>
        <c:tickLblPos val="nextTo"/>
        <c:txPr>
          <a:bodyPr/>
          <a:lstStyle/>
          <a:p>
            <a:pPr>
              <a:defRPr sz="950" baseline="0">
                <a:cs typeface="B Nazanin" panose="00000400000000000000" pitchFamily="2" charset="-78"/>
              </a:defRPr>
            </a:pPr>
            <a:endParaRPr lang="fa-IR"/>
          </a:p>
        </c:txPr>
        <c:crossAx val="65260160"/>
        <c:crosses val="autoZero"/>
        <c:auto val="1"/>
        <c:lblAlgn val="ctr"/>
        <c:lblOffset val="100"/>
        <c:noMultiLvlLbl val="0"/>
      </c:catAx>
      <c:valAx>
        <c:axId val="65260160"/>
        <c:scaling>
          <c:orientation val="minMax"/>
        </c:scaling>
        <c:delete val="0"/>
        <c:axPos val="l"/>
        <c:majorGridlines/>
        <c:numFmt formatCode="General" sourceLinked="1"/>
        <c:majorTickMark val="none"/>
        <c:minorTickMark val="none"/>
        <c:tickLblPos val="nextTo"/>
        <c:crossAx val="65258624"/>
        <c:crosses val="autoZero"/>
        <c:crossBetween val="between"/>
      </c:valAx>
    </c:plotArea>
    <c:legend>
      <c:legendPos val="b"/>
      <c:layout/>
      <c:overlay val="0"/>
      <c:txPr>
        <a:bodyPr/>
        <a:lstStyle/>
        <a:p>
          <a:pPr>
            <a:defRPr sz="1050">
              <a:cs typeface="B Nazanin" panose="00000400000000000000" pitchFamily="2" charset="-78"/>
            </a:defRPr>
          </a:pPr>
          <a:endParaRPr lang="fa-IR"/>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1">
              <a:defRPr sz="1700" baseline="0">
                <a:latin typeface="Times New Roman" panose="02020603050405020304" pitchFamily="18" charset="0"/>
                <a:cs typeface="B Nazanin" panose="00000400000000000000" pitchFamily="2" charset="-78"/>
              </a:defRPr>
            </a:pPr>
            <a:r>
              <a:rPr lang="fa-IR" sz="1700" baseline="0">
                <a:latin typeface="Times New Roman" panose="02020603050405020304" pitchFamily="18" charset="0"/>
                <a:cs typeface="B Nazanin" panose="00000400000000000000" pitchFamily="2" charset="-78"/>
              </a:rPr>
              <a:t>مقايسه امتيازات كسب شده در سه بخش </a:t>
            </a:r>
            <a:r>
              <a:rPr lang="en-US" sz="1700" baseline="0">
                <a:latin typeface="Times New Roman" panose="02020603050405020304" pitchFamily="18" charset="0"/>
                <a:cs typeface="B Nazanin" panose="00000400000000000000" pitchFamily="2" charset="-78"/>
              </a:rPr>
              <a:t> H&amp;S - E - I </a:t>
            </a:r>
          </a:p>
          <a:p>
            <a:pPr rtl="1">
              <a:defRPr sz="1700" baseline="0">
                <a:latin typeface="Times New Roman" panose="02020603050405020304" pitchFamily="18" charset="0"/>
                <a:cs typeface="B Nazanin" panose="00000400000000000000" pitchFamily="2" charset="-78"/>
              </a:defRPr>
            </a:pPr>
            <a:r>
              <a:rPr lang="fa-IR" sz="1700" baseline="0">
                <a:latin typeface="Times New Roman" panose="02020603050405020304" pitchFamily="18" charset="0"/>
                <a:cs typeface="B Nazanin" panose="00000400000000000000" pitchFamily="2" charset="-78"/>
              </a:rPr>
              <a:t> با امتيازات ماكزيمم مربوطه </a:t>
            </a:r>
          </a:p>
        </c:rich>
      </c:tx>
      <c:layout/>
      <c:overlay val="0"/>
    </c:title>
    <c:autoTitleDeleted val="0"/>
    <c:plotArea>
      <c:layout/>
      <c:barChart>
        <c:barDir val="col"/>
        <c:grouping val="clustered"/>
        <c:varyColors val="0"/>
        <c:ser>
          <c:idx val="0"/>
          <c:order val="0"/>
          <c:tx>
            <c:strRef>
              <c:f>Analyze!$I$16</c:f>
              <c:strCache>
                <c:ptCount val="1"/>
                <c:pt idx="0">
                  <c:v>جمع امتیازات بعد از اعمال NA</c:v>
                </c:pt>
              </c:strCache>
            </c:strRef>
          </c:tx>
          <c:spPr>
            <a:solidFill>
              <a:srgbClr val="ACEB57"/>
            </a:solidFill>
          </c:spPr>
          <c:invertIfNegative val="0"/>
          <c:dLbls>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Analyze!$C$1:$E$1</c:f>
              <c:strCache>
                <c:ptCount val="3"/>
                <c:pt idx="0">
                  <c:v>H&amp;S</c:v>
                </c:pt>
                <c:pt idx="1">
                  <c:v>E</c:v>
                </c:pt>
                <c:pt idx="2">
                  <c:v>I</c:v>
                </c:pt>
              </c:strCache>
            </c:strRef>
          </c:cat>
          <c:val>
            <c:numRef>
              <c:f>Analyze!$J$16:$L$16</c:f>
              <c:numCache>
                <c:formatCode>0</c:formatCode>
                <c:ptCount val="3"/>
                <c:pt idx="0">
                  <c:v>26320.971187631763</c:v>
                </c:pt>
                <c:pt idx="1">
                  <c:v>15108.88467214843</c:v>
                </c:pt>
                <c:pt idx="2">
                  <c:v>41429.855859780189</c:v>
                </c:pt>
              </c:numCache>
            </c:numRef>
          </c:val>
          <c:extLst>
            <c:ext xmlns:c16="http://schemas.microsoft.com/office/drawing/2014/chart" uri="{C3380CC4-5D6E-409C-BE32-E72D297353CC}">
              <c16:uniqueId val="{00000000-C1CE-4D0E-8191-8D3CBA3584AF}"/>
            </c:ext>
          </c:extLst>
        </c:ser>
        <c:ser>
          <c:idx val="1"/>
          <c:order val="1"/>
          <c:tx>
            <c:v>MAX</c:v>
          </c:tx>
          <c:spPr>
            <a:solidFill>
              <a:srgbClr val="00B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Analyze!$C$1:$E$1</c:f>
              <c:strCache>
                <c:ptCount val="3"/>
                <c:pt idx="0">
                  <c:v>H&amp;S</c:v>
                </c:pt>
                <c:pt idx="1">
                  <c:v>E</c:v>
                </c:pt>
                <c:pt idx="2">
                  <c:v>I</c:v>
                </c:pt>
              </c:strCache>
            </c:strRef>
          </c:cat>
          <c:val>
            <c:numRef>
              <c:f>Analyze!$C$14:$E$14</c:f>
              <c:numCache>
                <c:formatCode>General</c:formatCode>
                <c:ptCount val="3"/>
                <c:pt idx="0">
                  <c:v>39195</c:v>
                </c:pt>
                <c:pt idx="1">
                  <c:v>27310</c:v>
                </c:pt>
                <c:pt idx="2">
                  <c:v>66505</c:v>
                </c:pt>
              </c:numCache>
            </c:numRef>
          </c:val>
          <c:extLst>
            <c:ext xmlns:c16="http://schemas.microsoft.com/office/drawing/2014/chart" uri="{C3380CC4-5D6E-409C-BE32-E72D297353CC}">
              <c16:uniqueId val="{00000001-C1CE-4D0E-8191-8D3CBA3584AF}"/>
            </c:ext>
          </c:extLst>
        </c:ser>
        <c:dLbls>
          <c:showLegendKey val="0"/>
          <c:showVal val="1"/>
          <c:showCatName val="0"/>
          <c:showSerName val="0"/>
          <c:showPercent val="0"/>
          <c:showBubbleSize val="0"/>
        </c:dLbls>
        <c:gapWidth val="150"/>
        <c:overlap val="-25"/>
        <c:axId val="65775104"/>
        <c:axId val="65776640"/>
      </c:barChart>
      <c:catAx>
        <c:axId val="65775104"/>
        <c:scaling>
          <c:orientation val="maxMin"/>
        </c:scaling>
        <c:delete val="0"/>
        <c:axPos val="b"/>
        <c:numFmt formatCode="@" sourceLinked="0"/>
        <c:majorTickMark val="none"/>
        <c:minorTickMark val="none"/>
        <c:tickLblPos val="nextTo"/>
        <c:crossAx val="65776640"/>
        <c:crosses val="autoZero"/>
        <c:auto val="0"/>
        <c:lblAlgn val="ctr"/>
        <c:lblOffset val="100"/>
        <c:noMultiLvlLbl val="0"/>
      </c:catAx>
      <c:valAx>
        <c:axId val="65776640"/>
        <c:scaling>
          <c:orientation val="minMax"/>
        </c:scaling>
        <c:delete val="1"/>
        <c:axPos val="r"/>
        <c:numFmt formatCode="0" sourceLinked="1"/>
        <c:majorTickMark val="none"/>
        <c:minorTickMark val="none"/>
        <c:tickLblPos val="none"/>
        <c:crossAx val="65775104"/>
        <c:crosses val="autoZero"/>
        <c:crossBetween val="between"/>
      </c:valAx>
    </c:plotArea>
    <c:legend>
      <c:legendPos val="t"/>
      <c:layout/>
      <c:overlay val="0"/>
      <c:txPr>
        <a:bodyPr/>
        <a:lstStyle/>
        <a:p>
          <a:pPr>
            <a:defRPr baseline="0">
              <a:latin typeface="Times New Roman" panose="02020603050405020304" pitchFamily="18" charset="0"/>
              <a:cs typeface="B Nazanin" panose="00000400000000000000" pitchFamily="2" charset="-78"/>
            </a:defRPr>
          </a:pPr>
          <a:endParaRPr lang="fa-IR"/>
        </a:p>
      </c:txPr>
    </c:legend>
    <c:plotVisOnly val="1"/>
    <c:dispBlanksAs val="gap"/>
    <c:showDLblsOverMax val="0"/>
  </c:chart>
  <c:txPr>
    <a:bodyPr/>
    <a:lstStyle/>
    <a:p>
      <a:pPr>
        <a:defRPr sz="1050">
          <a:cs typeface="+mj-cs"/>
        </a:defRPr>
      </a:pPr>
      <a:endParaRPr lang="fa-IR"/>
    </a:p>
  </c:tx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31213</xdr:rowOff>
    </xdr:from>
    <xdr:to>
      <xdr:col>1</xdr:col>
      <xdr:colOff>781538</xdr:colOff>
      <xdr:row>2</xdr:row>
      <xdr:rowOff>1455859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7383655" y="31213"/>
          <a:ext cx="2014903" cy="1925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13608</xdr:rowOff>
    </xdr:from>
    <xdr:to>
      <xdr:col>8</xdr:col>
      <xdr:colOff>1687286</xdr:colOff>
      <xdr:row>32</xdr:row>
      <xdr:rowOff>217716</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13611</xdr:colOff>
      <xdr:row>32</xdr:row>
      <xdr:rowOff>217715</xdr:rowOff>
    </xdr:from>
    <xdr:to>
      <xdr:col>2</xdr:col>
      <xdr:colOff>367395</xdr:colOff>
      <xdr:row>48</xdr:row>
      <xdr:rowOff>149679</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381003</xdr:colOff>
      <xdr:row>32</xdr:row>
      <xdr:rowOff>217713</xdr:rowOff>
    </xdr:from>
    <xdr:to>
      <xdr:col>6</xdr:col>
      <xdr:colOff>585110</xdr:colOff>
      <xdr:row>48</xdr:row>
      <xdr:rowOff>149679</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544287</xdr:colOff>
      <xdr:row>32</xdr:row>
      <xdr:rowOff>235403</xdr:rowOff>
    </xdr:from>
    <xdr:to>
      <xdr:col>8</xdr:col>
      <xdr:colOff>1687286</xdr:colOff>
      <xdr:row>48</xdr:row>
      <xdr:rowOff>149679</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xdr:row>
      <xdr:rowOff>9523</xdr:rowOff>
    </xdr:from>
    <xdr:to>
      <xdr:col>5</xdr:col>
      <xdr:colOff>95249</xdr:colOff>
      <xdr:row>32</xdr:row>
      <xdr:rowOff>217715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O584"/>
  <sheetViews>
    <sheetView rightToLeft="1" view="pageBreakPreview" zoomScale="86" zoomScaleSheetLayoutView="86" workbookViewId="0">
      <pane ySplit="1" topLeftCell="A581" activePane="bottomLeft" state="frozen"/>
      <selection activeCell="B1" sqref="B1"/>
      <selection pane="bottomLeft" activeCell="G4" sqref="G4:H584"/>
    </sheetView>
  </sheetViews>
  <sheetFormatPr defaultRowHeight="18"/>
  <cols>
    <col min="1" max="1" width="15.875" style="58" customWidth="1"/>
    <col min="2" max="2" width="51" style="161" customWidth="1"/>
    <col min="3" max="3" width="46.875" style="161" hidden="1" customWidth="1"/>
    <col min="4" max="4" width="12.625" style="73" customWidth="1"/>
    <col min="5" max="5" width="12.375" style="160" customWidth="1"/>
    <col min="6" max="6" width="10.625" style="160" customWidth="1"/>
    <col min="7" max="7" width="18.875" style="62" customWidth="1"/>
    <col min="8" max="8" width="41.875" style="161" customWidth="1"/>
    <col min="9" max="9" width="3.125" hidden="1" customWidth="1"/>
    <col min="10" max="10" width="9" hidden="1" customWidth="1"/>
    <col min="11" max="55" width="0" hidden="1" customWidth="1"/>
    <col min="56" max="59" width="9.125" hidden="1" customWidth="1"/>
    <col min="60" max="66" width="0" hidden="1" customWidth="1"/>
    <col min="67" max="67" width="0.25" customWidth="1"/>
  </cols>
  <sheetData>
    <row r="1" spans="1:67" s="18" customFormat="1" ht="36" customHeight="1">
      <c r="A1" s="64" t="s">
        <v>85</v>
      </c>
      <c r="B1" s="64" t="s">
        <v>35</v>
      </c>
      <c r="C1" s="64"/>
      <c r="D1" s="93" t="s">
        <v>33</v>
      </c>
      <c r="E1" s="93" t="s">
        <v>34</v>
      </c>
      <c r="F1" s="93" t="s">
        <v>37</v>
      </c>
      <c r="G1" s="93" t="s">
        <v>36</v>
      </c>
      <c r="H1" s="127" t="s">
        <v>38</v>
      </c>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row>
    <row r="2" spans="1:67" ht="26.25">
      <c r="A2" s="147" t="s">
        <v>546</v>
      </c>
      <c r="B2" s="61" t="s">
        <v>0</v>
      </c>
      <c r="C2" s="63"/>
      <c r="D2" s="94">
        <f>SUM(D3+D36+D42+D48+D56+ D67+D77+D93)</f>
        <v>5690</v>
      </c>
      <c r="E2" s="94">
        <f>SUM(E3+E36+E42+E48+E56+ E67+E77+E93)</f>
        <v>5350</v>
      </c>
      <c r="F2" s="94">
        <f>SUM(F3+F36+F42+F48+F56+ F67+F77+F93)</f>
        <v>11040</v>
      </c>
      <c r="G2" s="74"/>
      <c r="H2" s="70"/>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row>
    <row r="3" spans="1:67" ht="26.25">
      <c r="A3" s="75"/>
      <c r="B3" s="54" t="s">
        <v>655</v>
      </c>
      <c r="C3" s="54"/>
      <c r="D3" s="153">
        <f>SUM(D4:D35)</f>
        <v>1845</v>
      </c>
      <c r="E3" s="153">
        <f>SUM(E4:E35)</f>
        <v>1150</v>
      </c>
      <c r="F3" s="153">
        <f>SUM(F4:F35)</f>
        <v>2995</v>
      </c>
      <c r="G3" s="75"/>
      <c r="H3" s="71"/>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row>
    <row r="4" spans="1:67" ht="125.25" customHeight="1">
      <c r="A4" s="145" t="s">
        <v>86</v>
      </c>
      <c r="B4" s="31" t="s">
        <v>656</v>
      </c>
      <c r="C4" s="31"/>
      <c r="D4" s="32">
        <v>80</v>
      </c>
      <c r="E4" s="32">
        <v>80</v>
      </c>
      <c r="F4" s="32">
        <f t="shared" ref="F4:F23" si="0">SUM(D4:E4)</f>
        <v>160</v>
      </c>
      <c r="G4" s="76" t="s">
        <v>1395</v>
      </c>
      <c r="H4" s="129" t="s">
        <v>1380</v>
      </c>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row>
    <row r="5" spans="1:67" ht="68.25" customHeight="1">
      <c r="A5" s="145" t="s">
        <v>87</v>
      </c>
      <c r="B5" s="31" t="s">
        <v>657</v>
      </c>
      <c r="C5" s="31"/>
      <c r="D5" s="32">
        <v>45</v>
      </c>
      <c r="E5" s="32">
        <v>50</v>
      </c>
      <c r="F5" s="32">
        <f t="shared" si="0"/>
        <v>95</v>
      </c>
      <c r="G5" s="76" t="s">
        <v>1395</v>
      </c>
      <c r="H5" s="129" t="s">
        <v>1191</v>
      </c>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row>
    <row r="6" spans="1:67" ht="112.5">
      <c r="A6" s="145" t="s">
        <v>88</v>
      </c>
      <c r="B6" s="31" t="s">
        <v>1371</v>
      </c>
      <c r="C6" s="31"/>
      <c r="D6" s="32">
        <v>25</v>
      </c>
      <c r="E6" s="32">
        <v>25</v>
      </c>
      <c r="F6" s="32">
        <f t="shared" si="0"/>
        <v>50</v>
      </c>
      <c r="G6" s="77" t="s">
        <v>1395</v>
      </c>
      <c r="H6" s="129" t="s">
        <v>61</v>
      </c>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row>
    <row r="7" spans="1:67" ht="45">
      <c r="A7" s="145" t="s">
        <v>89</v>
      </c>
      <c r="B7" s="31" t="s">
        <v>658</v>
      </c>
      <c r="C7" s="31"/>
      <c r="D7" s="32">
        <v>30</v>
      </c>
      <c r="E7" s="32">
        <v>30</v>
      </c>
      <c r="F7" s="32">
        <f t="shared" si="0"/>
        <v>60</v>
      </c>
      <c r="G7" s="77" t="s">
        <v>1395</v>
      </c>
      <c r="H7" s="129" t="s">
        <v>69</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row>
    <row r="8" spans="1:67" ht="45">
      <c r="A8" s="145" t="s">
        <v>90</v>
      </c>
      <c r="B8" s="31" t="s">
        <v>659</v>
      </c>
      <c r="C8" s="31"/>
      <c r="D8" s="32">
        <v>25</v>
      </c>
      <c r="E8" s="32">
        <v>25</v>
      </c>
      <c r="F8" s="32">
        <f t="shared" si="0"/>
        <v>50</v>
      </c>
      <c r="G8" s="77" t="s">
        <v>1395</v>
      </c>
      <c r="H8" s="129" t="s">
        <v>61</v>
      </c>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row>
    <row r="9" spans="1:67" ht="45">
      <c r="A9" s="145" t="s">
        <v>91</v>
      </c>
      <c r="B9" s="31" t="s">
        <v>660</v>
      </c>
      <c r="C9" s="31"/>
      <c r="D9" s="32">
        <v>30</v>
      </c>
      <c r="E9" s="32">
        <v>30</v>
      </c>
      <c r="F9" s="32">
        <f t="shared" si="0"/>
        <v>60</v>
      </c>
      <c r="G9" s="77" t="s">
        <v>1393</v>
      </c>
      <c r="H9" s="129" t="s">
        <v>69</v>
      </c>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row>
    <row r="10" spans="1:67" ht="45">
      <c r="A10" s="145" t="s">
        <v>92</v>
      </c>
      <c r="B10" s="31" t="s">
        <v>532</v>
      </c>
      <c r="C10" s="31"/>
      <c r="D10" s="32">
        <v>150</v>
      </c>
      <c r="E10" s="32">
        <v>150</v>
      </c>
      <c r="F10" s="32">
        <f t="shared" si="0"/>
        <v>300</v>
      </c>
      <c r="G10" s="77" t="s">
        <v>1393</v>
      </c>
      <c r="H10" s="129" t="s">
        <v>1192</v>
      </c>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row>
    <row r="11" spans="1:67" ht="225">
      <c r="A11" s="145" t="s">
        <v>93</v>
      </c>
      <c r="B11" s="31" t="s">
        <v>661</v>
      </c>
      <c r="C11" s="31"/>
      <c r="D11" s="32">
        <v>120</v>
      </c>
      <c r="E11" s="32">
        <v>100</v>
      </c>
      <c r="F11" s="32">
        <f t="shared" si="0"/>
        <v>220</v>
      </c>
      <c r="G11" s="77" t="s">
        <v>1393</v>
      </c>
      <c r="H11" s="129" t="s">
        <v>1193</v>
      </c>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row>
    <row r="12" spans="1:67" ht="45">
      <c r="A12" s="145" t="s">
        <v>94</v>
      </c>
      <c r="B12" s="31" t="s">
        <v>662</v>
      </c>
      <c r="C12" s="31"/>
      <c r="D12" s="32">
        <v>25</v>
      </c>
      <c r="E12" s="32">
        <v>25</v>
      </c>
      <c r="F12" s="32">
        <f t="shared" si="0"/>
        <v>50</v>
      </c>
      <c r="G12" s="77" t="s">
        <v>1393</v>
      </c>
      <c r="H12" s="129" t="s">
        <v>61</v>
      </c>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row>
    <row r="13" spans="1:67" ht="45">
      <c r="A13" s="145" t="s">
        <v>95</v>
      </c>
      <c r="B13" s="31" t="s">
        <v>663</v>
      </c>
      <c r="C13" s="31"/>
      <c r="D13" s="32">
        <v>20</v>
      </c>
      <c r="E13" s="32">
        <v>20</v>
      </c>
      <c r="F13" s="32">
        <f t="shared" si="0"/>
        <v>40</v>
      </c>
      <c r="G13" s="77" t="s">
        <v>1393</v>
      </c>
      <c r="H13" s="129" t="s">
        <v>79</v>
      </c>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row>
    <row r="14" spans="1:67" ht="112.5">
      <c r="A14" s="145" t="s">
        <v>96</v>
      </c>
      <c r="B14" s="31" t="s">
        <v>664</v>
      </c>
      <c r="C14" s="31"/>
      <c r="D14" s="32">
        <v>70</v>
      </c>
      <c r="E14" s="32">
        <v>70</v>
      </c>
      <c r="F14" s="32">
        <f t="shared" si="0"/>
        <v>140</v>
      </c>
      <c r="G14" s="77" t="s">
        <v>1394</v>
      </c>
      <c r="H14" s="129" t="s">
        <v>1194</v>
      </c>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row>
    <row r="15" spans="1:67" ht="225">
      <c r="A15" s="145" t="s">
        <v>97</v>
      </c>
      <c r="B15" s="31" t="s">
        <v>1373</v>
      </c>
      <c r="C15" s="31"/>
      <c r="D15" s="32">
        <v>75</v>
      </c>
      <c r="E15" s="32">
        <v>65</v>
      </c>
      <c r="F15" s="32">
        <f t="shared" si="0"/>
        <v>140</v>
      </c>
      <c r="G15" s="77" t="s">
        <v>1394</v>
      </c>
      <c r="H15" s="129" t="s">
        <v>1195</v>
      </c>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row>
    <row r="16" spans="1:67" ht="45">
      <c r="A16" s="145" t="s">
        <v>98</v>
      </c>
      <c r="B16" s="31" t="s">
        <v>665</v>
      </c>
      <c r="C16" s="31"/>
      <c r="D16" s="154">
        <v>80</v>
      </c>
      <c r="E16" s="154">
        <v>80</v>
      </c>
      <c r="F16" s="32">
        <f t="shared" si="0"/>
        <v>160</v>
      </c>
      <c r="G16" s="77" t="s">
        <v>1394</v>
      </c>
      <c r="H16" s="129" t="s">
        <v>59</v>
      </c>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row>
    <row r="17" spans="1:67" ht="45">
      <c r="A17" s="145" t="s">
        <v>99</v>
      </c>
      <c r="B17" s="31" t="s">
        <v>666</v>
      </c>
      <c r="C17" s="31"/>
      <c r="D17" s="32">
        <v>75</v>
      </c>
      <c r="E17" s="32">
        <v>75</v>
      </c>
      <c r="F17" s="32">
        <f t="shared" si="0"/>
        <v>150</v>
      </c>
      <c r="G17" s="77" t="s">
        <v>1394</v>
      </c>
      <c r="H17" s="129" t="s">
        <v>83</v>
      </c>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row>
    <row r="18" spans="1:67" ht="90">
      <c r="A18" s="145" t="s">
        <v>100</v>
      </c>
      <c r="B18" s="31" t="s">
        <v>667</v>
      </c>
      <c r="C18" s="31"/>
      <c r="D18" s="32">
        <v>100</v>
      </c>
      <c r="E18" s="32">
        <v>100</v>
      </c>
      <c r="F18" s="32">
        <f t="shared" si="0"/>
        <v>200</v>
      </c>
      <c r="G18" s="77" t="s">
        <v>1396</v>
      </c>
      <c r="H18" s="68" t="s">
        <v>1196</v>
      </c>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row>
    <row r="19" spans="1:67" ht="45">
      <c r="A19" s="145" t="s">
        <v>101</v>
      </c>
      <c r="B19" s="31" t="s">
        <v>668</v>
      </c>
      <c r="C19" s="31"/>
      <c r="D19" s="32">
        <v>30</v>
      </c>
      <c r="E19" s="32">
        <v>30</v>
      </c>
      <c r="F19" s="32">
        <f t="shared" si="0"/>
        <v>60</v>
      </c>
      <c r="G19" s="77" t="s">
        <v>1393</v>
      </c>
      <c r="H19" s="129" t="s">
        <v>1197</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row>
    <row r="20" spans="1:67" ht="45">
      <c r="A20" s="145" t="s">
        <v>102</v>
      </c>
      <c r="B20" s="31" t="s">
        <v>669</v>
      </c>
      <c r="C20" s="31"/>
      <c r="D20" s="32">
        <v>75</v>
      </c>
      <c r="E20" s="32">
        <v>75</v>
      </c>
      <c r="F20" s="32">
        <f t="shared" si="0"/>
        <v>150</v>
      </c>
      <c r="G20" s="77" t="s">
        <v>1397</v>
      </c>
      <c r="H20" s="129" t="s">
        <v>1198</v>
      </c>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row>
    <row r="21" spans="1:67" ht="202.5">
      <c r="A21" s="145" t="s">
        <v>103</v>
      </c>
      <c r="B21" s="31" t="s">
        <v>670</v>
      </c>
      <c r="C21" s="31"/>
      <c r="D21" s="32">
        <v>60</v>
      </c>
      <c r="E21" s="32">
        <v>50</v>
      </c>
      <c r="F21" s="32">
        <f t="shared" si="0"/>
        <v>110</v>
      </c>
      <c r="G21" s="77" t="s">
        <v>1397</v>
      </c>
      <c r="H21" s="129" t="s">
        <v>1199</v>
      </c>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row>
    <row r="22" spans="1:67" ht="90">
      <c r="A22" s="145" t="s">
        <v>104</v>
      </c>
      <c r="B22" s="31" t="s">
        <v>671</v>
      </c>
      <c r="C22" s="31"/>
      <c r="D22" s="32">
        <v>25</v>
      </c>
      <c r="E22" s="32">
        <v>25</v>
      </c>
      <c r="F22" s="32">
        <f t="shared" si="0"/>
        <v>50</v>
      </c>
      <c r="G22" s="77" t="s">
        <v>1397</v>
      </c>
      <c r="H22" s="68" t="s">
        <v>1200</v>
      </c>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row>
    <row r="23" spans="1:67" ht="112.5">
      <c r="A23" s="145" t="s">
        <v>105</v>
      </c>
      <c r="B23" s="31" t="s">
        <v>1355</v>
      </c>
      <c r="C23" s="31"/>
      <c r="D23" s="32">
        <v>45</v>
      </c>
      <c r="E23" s="32">
        <v>45</v>
      </c>
      <c r="F23" s="32">
        <f t="shared" si="0"/>
        <v>90</v>
      </c>
      <c r="G23" s="77" t="s">
        <v>1398</v>
      </c>
      <c r="H23" s="68" t="s">
        <v>1201</v>
      </c>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row>
    <row r="24" spans="1:67" ht="45">
      <c r="A24" s="145" t="s">
        <v>633</v>
      </c>
      <c r="B24" s="33" t="s">
        <v>672</v>
      </c>
      <c r="C24" s="33"/>
      <c r="D24" s="38">
        <v>45</v>
      </c>
      <c r="E24" s="38">
        <v>0</v>
      </c>
      <c r="F24" s="38">
        <f>E24+D24</f>
        <v>45</v>
      </c>
      <c r="G24" s="78"/>
      <c r="H24" s="130" t="s">
        <v>81</v>
      </c>
      <c r="J24" s="43"/>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row>
    <row r="25" spans="1:67" ht="45">
      <c r="A25" s="145" t="s">
        <v>634</v>
      </c>
      <c r="B25" s="33" t="s">
        <v>673</v>
      </c>
      <c r="C25" s="33"/>
      <c r="D25" s="38">
        <v>60</v>
      </c>
      <c r="E25" s="38">
        <v>0</v>
      </c>
      <c r="F25" s="38">
        <f t="shared" ref="F25:F35" si="1">E25+D25</f>
        <v>60</v>
      </c>
      <c r="G25" s="78"/>
      <c r="H25" s="130" t="s">
        <v>1202</v>
      </c>
      <c r="J25" s="43"/>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row>
    <row r="26" spans="1:67" ht="45">
      <c r="A26" s="145" t="s">
        <v>635</v>
      </c>
      <c r="B26" s="33" t="s">
        <v>674</v>
      </c>
      <c r="C26" s="33"/>
      <c r="D26" s="38">
        <v>60</v>
      </c>
      <c r="E26" s="38">
        <v>0</v>
      </c>
      <c r="F26" s="38">
        <f t="shared" si="1"/>
        <v>60</v>
      </c>
      <c r="G26" s="78"/>
      <c r="H26" s="130" t="s">
        <v>1203</v>
      </c>
      <c r="J26" s="43"/>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row>
    <row r="27" spans="1:67" ht="45">
      <c r="A27" s="145" t="s">
        <v>636</v>
      </c>
      <c r="B27" s="33" t="s">
        <v>675</v>
      </c>
      <c r="C27" s="33"/>
      <c r="D27" s="38">
        <v>45</v>
      </c>
      <c r="E27" s="38">
        <v>0</v>
      </c>
      <c r="F27" s="38">
        <f t="shared" si="1"/>
        <v>45</v>
      </c>
      <c r="G27" s="78"/>
      <c r="H27" s="130" t="s">
        <v>81</v>
      </c>
      <c r="J27" s="43"/>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row>
    <row r="28" spans="1:67" ht="45">
      <c r="A28" s="145" t="s">
        <v>637</v>
      </c>
      <c r="B28" s="33" t="s">
        <v>676</v>
      </c>
      <c r="C28" s="33"/>
      <c r="D28" s="38">
        <v>60</v>
      </c>
      <c r="E28" s="38">
        <v>0</v>
      </c>
      <c r="F28" s="38">
        <f t="shared" si="1"/>
        <v>60</v>
      </c>
      <c r="G28" s="78"/>
      <c r="H28" s="130" t="s">
        <v>65</v>
      </c>
      <c r="J28" s="43"/>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row>
    <row r="29" spans="1:67" ht="45">
      <c r="A29" s="145" t="s">
        <v>638</v>
      </c>
      <c r="B29" s="33" t="s">
        <v>677</v>
      </c>
      <c r="C29" s="33"/>
      <c r="D29" s="38">
        <v>60</v>
      </c>
      <c r="E29" s="38">
        <v>0</v>
      </c>
      <c r="F29" s="38">
        <f t="shared" si="1"/>
        <v>60</v>
      </c>
      <c r="G29" s="78"/>
      <c r="H29" s="130" t="s">
        <v>65</v>
      </c>
      <c r="J29" s="43"/>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row>
    <row r="30" spans="1:67" ht="45">
      <c r="A30" s="145" t="s">
        <v>639</v>
      </c>
      <c r="B30" s="33" t="s">
        <v>678</v>
      </c>
      <c r="C30" s="33"/>
      <c r="D30" s="38">
        <v>45</v>
      </c>
      <c r="E30" s="38">
        <v>0</v>
      </c>
      <c r="F30" s="38">
        <f t="shared" si="1"/>
        <v>45</v>
      </c>
      <c r="G30" s="78"/>
      <c r="H30" s="130" t="s">
        <v>81</v>
      </c>
      <c r="J30" s="43"/>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row>
    <row r="31" spans="1:67" ht="45">
      <c r="A31" s="145" t="s">
        <v>640</v>
      </c>
      <c r="B31" s="33" t="s">
        <v>679</v>
      </c>
      <c r="C31" s="33"/>
      <c r="D31" s="38">
        <v>60</v>
      </c>
      <c r="E31" s="38">
        <v>0</v>
      </c>
      <c r="F31" s="38">
        <f t="shared" si="1"/>
        <v>60</v>
      </c>
      <c r="G31" s="78"/>
      <c r="H31" s="130" t="s">
        <v>65</v>
      </c>
      <c r="J31" s="43"/>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ht="45">
      <c r="A32" s="145" t="s">
        <v>641</v>
      </c>
      <c r="B32" s="33" t="s">
        <v>680</v>
      </c>
      <c r="C32" s="33"/>
      <c r="D32" s="38">
        <v>60</v>
      </c>
      <c r="E32" s="38">
        <v>0</v>
      </c>
      <c r="F32" s="38">
        <f t="shared" si="1"/>
        <v>60</v>
      </c>
      <c r="G32" s="78"/>
      <c r="H32" s="130" t="s">
        <v>65</v>
      </c>
      <c r="J32" s="43"/>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ht="45">
      <c r="A33" s="145" t="s">
        <v>642</v>
      </c>
      <c r="B33" s="33" t="s">
        <v>681</v>
      </c>
      <c r="C33" s="33"/>
      <c r="D33" s="38">
        <v>45</v>
      </c>
      <c r="E33" s="38">
        <v>0</v>
      </c>
      <c r="F33" s="38">
        <f t="shared" si="1"/>
        <v>45</v>
      </c>
      <c r="G33" s="78"/>
      <c r="H33" s="130" t="s">
        <v>81</v>
      </c>
      <c r="J33" s="43"/>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ht="45">
      <c r="A34" s="145" t="s">
        <v>643</v>
      </c>
      <c r="B34" s="33" t="s">
        <v>682</v>
      </c>
      <c r="C34" s="33"/>
      <c r="D34" s="38">
        <v>60</v>
      </c>
      <c r="E34" s="38">
        <v>0</v>
      </c>
      <c r="F34" s="38">
        <f t="shared" si="1"/>
        <v>60</v>
      </c>
      <c r="G34" s="78"/>
      <c r="H34" s="130" t="s">
        <v>65</v>
      </c>
      <c r="J34" s="43"/>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ht="45">
      <c r="A35" s="145" t="s">
        <v>644</v>
      </c>
      <c r="B35" s="33" t="s">
        <v>683</v>
      </c>
      <c r="C35" s="33"/>
      <c r="D35" s="38">
        <v>60</v>
      </c>
      <c r="E35" s="38">
        <v>0</v>
      </c>
      <c r="F35" s="38">
        <f t="shared" si="1"/>
        <v>60</v>
      </c>
      <c r="G35" s="78"/>
      <c r="H35" s="130" t="s">
        <v>65</v>
      </c>
      <c r="J35" s="43"/>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ht="26.25">
      <c r="A36" s="79"/>
      <c r="B36" s="54" t="s">
        <v>1</v>
      </c>
      <c r="C36" s="54"/>
      <c r="D36" s="34">
        <f>SUM(D37:D41)</f>
        <v>330</v>
      </c>
      <c r="E36" s="34">
        <f t="shared" ref="E36:F36" si="2">SUM(E37:E41)</f>
        <v>345</v>
      </c>
      <c r="F36" s="34">
        <f t="shared" si="2"/>
        <v>675</v>
      </c>
      <c r="G36" s="79"/>
      <c r="H36" s="125"/>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ht="135">
      <c r="A37" s="145" t="s">
        <v>106</v>
      </c>
      <c r="B37" s="31" t="s">
        <v>684</v>
      </c>
      <c r="C37" s="31"/>
      <c r="D37" s="32">
        <v>70</v>
      </c>
      <c r="E37" s="32">
        <v>70</v>
      </c>
      <c r="F37" s="32">
        <f>SUM(D37:E37)</f>
        <v>140</v>
      </c>
      <c r="G37" s="77" t="s">
        <v>1393</v>
      </c>
      <c r="H37" s="129" t="s">
        <v>71</v>
      </c>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ht="45">
      <c r="A38" s="145" t="s">
        <v>107</v>
      </c>
      <c r="B38" s="31" t="s">
        <v>685</v>
      </c>
      <c r="C38" s="31"/>
      <c r="D38" s="32">
        <v>20</v>
      </c>
      <c r="E38" s="32">
        <v>20</v>
      </c>
      <c r="F38" s="32">
        <f>SUM(D38:E38)</f>
        <v>40</v>
      </c>
      <c r="G38" s="77" t="s">
        <v>1393</v>
      </c>
      <c r="H38" s="129" t="s">
        <v>1362</v>
      </c>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ht="90">
      <c r="A39" s="145" t="s">
        <v>108</v>
      </c>
      <c r="B39" s="31" t="s">
        <v>686</v>
      </c>
      <c r="C39" s="31"/>
      <c r="D39" s="32">
        <v>90</v>
      </c>
      <c r="E39" s="32">
        <v>105</v>
      </c>
      <c r="F39" s="32">
        <f>SUM(D39:E39)</f>
        <v>195</v>
      </c>
      <c r="G39" s="77" t="s">
        <v>1393</v>
      </c>
      <c r="H39" s="129" t="s">
        <v>1204</v>
      </c>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ht="45">
      <c r="A40" s="145" t="s">
        <v>109</v>
      </c>
      <c r="B40" s="31" t="s">
        <v>687</v>
      </c>
      <c r="C40" s="31"/>
      <c r="D40" s="32">
        <v>50</v>
      </c>
      <c r="E40" s="32">
        <v>50</v>
      </c>
      <c r="F40" s="32">
        <f>SUM(D40:E40)</f>
        <v>100</v>
      </c>
      <c r="G40" s="77" t="s">
        <v>1393</v>
      </c>
      <c r="H40" s="129" t="s">
        <v>64</v>
      </c>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ht="112.5">
      <c r="A41" s="145" t="s">
        <v>110</v>
      </c>
      <c r="B41" s="31" t="s">
        <v>1384</v>
      </c>
      <c r="C41" s="31"/>
      <c r="D41" s="154">
        <v>100</v>
      </c>
      <c r="E41" s="154">
        <v>100</v>
      </c>
      <c r="F41" s="32">
        <f>SUM(D41:E41)</f>
        <v>200</v>
      </c>
      <c r="G41" s="77" t="s">
        <v>1452</v>
      </c>
      <c r="H41" s="129" t="s">
        <v>1205</v>
      </c>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ht="26.25">
      <c r="A42" s="148"/>
      <c r="B42" s="54" t="s">
        <v>688</v>
      </c>
      <c r="C42" s="54"/>
      <c r="D42" s="153">
        <f>SUM(D43:D47)</f>
        <v>330</v>
      </c>
      <c r="E42" s="153">
        <f>SUM(E43:E47)</f>
        <v>1730</v>
      </c>
      <c r="F42" s="153">
        <f>SUM(F43:F47)</f>
        <v>2060</v>
      </c>
      <c r="G42" s="75"/>
      <c r="H42" s="125"/>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ht="45">
      <c r="A43" s="145" t="s">
        <v>111</v>
      </c>
      <c r="B43" s="31" t="s">
        <v>689</v>
      </c>
      <c r="C43" s="31"/>
      <c r="D43" s="32">
        <v>165</v>
      </c>
      <c r="E43" s="32">
        <v>165</v>
      </c>
      <c r="F43" s="32">
        <f>SUM(D43:E43)</f>
        <v>330</v>
      </c>
      <c r="G43" s="77" t="s">
        <v>1393</v>
      </c>
      <c r="H43" s="129" t="s">
        <v>63</v>
      </c>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ht="45">
      <c r="A44" s="145" t="s">
        <v>112</v>
      </c>
      <c r="B44" s="31" t="s">
        <v>690</v>
      </c>
      <c r="C44" s="31"/>
      <c r="D44" s="32">
        <v>165</v>
      </c>
      <c r="E44" s="32">
        <v>165</v>
      </c>
      <c r="F44" s="32">
        <f>SUM(D44:E44)</f>
        <v>330</v>
      </c>
      <c r="G44" s="77" t="s">
        <v>1393</v>
      </c>
      <c r="H44" s="129" t="s">
        <v>63</v>
      </c>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11" customFormat="1" ht="45">
      <c r="A45" s="145" t="s">
        <v>572</v>
      </c>
      <c r="B45" s="35" t="s">
        <v>691</v>
      </c>
      <c r="C45" s="35"/>
      <c r="D45" s="28">
        <v>0</v>
      </c>
      <c r="E45" s="28">
        <v>400</v>
      </c>
      <c r="F45" s="28">
        <f>D45+E45</f>
        <v>400</v>
      </c>
      <c r="G45" s="80"/>
      <c r="H45" s="131" t="s">
        <v>1206</v>
      </c>
      <c r="I45"/>
      <c r="J45" s="9"/>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row>
    <row r="46" spans="1:67" s="11" customFormat="1" ht="45">
      <c r="A46" s="145" t="s">
        <v>573</v>
      </c>
      <c r="B46" s="35" t="s">
        <v>692</v>
      </c>
      <c r="C46" s="35"/>
      <c r="D46" s="28">
        <v>0</v>
      </c>
      <c r="E46" s="28">
        <v>500</v>
      </c>
      <c r="F46" s="28">
        <f t="shared" ref="F46:F47" si="3">D46+E46</f>
        <v>500</v>
      </c>
      <c r="G46" s="80"/>
      <c r="H46" s="131" t="s">
        <v>1207</v>
      </c>
      <c r="I46"/>
      <c r="J46" s="9"/>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row>
    <row r="47" spans="1:67" s="11" customFormat="1" ht="45">
      <c r="A47" s="145" t="s">
        <v>574</v>
      </c>
      <c r="B47" s="35" t="s">
        <v>693</v>
      </c>
      <c r="C47" s="35"/>
      <c r="D47" s="28">
        <v>0</v>
      </c>
      <c r="E47" s="28">
        <v>500</v>
      </c>
      <c r="F47" s="28">
        <f t="shared" si="3"/>
        <v>500</v>
      </c>
      <c r="G47" s="80"/>
      <c r="H47" s="131" t="s">
        <v>1208</v>
      </c>
      <c r="I47"/>
      <c r="J47" s="9"/>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row>
    <row r="48" spans="1:67" ht="26.25">
      <c r="A48" s="148"/>
      <c r="B48" s="54" t="s">
        <v>694</v>
      </c>
      <c r="C48" s="54"/>
      <c r="D48" s="153">
        <f>SUM(D49:D55)</f>
        <v>760</v>
      </c>
      <c r="E48" s="153">
        <f>SUM(E49:E55)</f>
        <v>760</v>
      </c>
      <c r="F48" s="153">
        <f t="shared" ref="F48" si="4">SUM(F49:F55)</f>
        <v>1520</v>
      </c>
      <c r="G48" s="75"/>
      <c r="H48" s="125"/>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ht="45">
      <c r="A49" s="145" t="s">
        <v>113</v>
      </c>
      <c r="B49" s="31" t="s">
        <v>695</v>
      </c>
      <c r="C49" s="31"/>
      <c r="D49" s="32">
        <v>30</v>
      </c>
      <c r="E49" s="32">
        <v>30</v>
      </c>
      <c r="F49" s="32">
        <f>SUM(D49:E49)</f>
        <v>60</v>
      </c>
      <c r="G49" s="77" t="s">
        <v>1399</v>
      </c>
      <c r="H49" s="129" t="s">
        <v>69</v>
      </c>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ht="67.5">
      <c r="A50" s="145" t="s">
        <v>114</v>
      </c>
      <c r="B50" s="31" t="s">
        <v>696</v>
      </c>
      <c r="C50" s="31"/>
      <c r="D50" s="32">
        <v>50</v>
      </c>
      <c r="E50" s="32">
        <v>50</v>
      </c>
      <c r="F50" s="32">
        <f>SUM(D50:E50)</f>
        <v>100</v>
      </c>
      <c r="G50" s="77" t="s">
        <v>1399</v>
      </c>
      <c r="H50" s="129" t="s">
        <v>64</v>
      </c>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ht="135">
      <c r="A51" s="145" t="s">
        <v>115</v>
      </c>
      <c r="B51" s="31" t="s">
        <v>697</v>
      </c>
      <c r="C51" s="31"/>
      <c r="D51" s="154">
        <v>120</v>
      </c>
      <c r="E51" s="154">
        <v>120</v>
      </c>
      <c r="F51" s="32">
        <f>SUM(D51:E51)</f>
        <v>240</v>
      </c>
      <c r="G51" s="77" t="s">
        <v>1399</v>
      </c>
      <c r="H51" s="129" t="s">
        <v>72</v>
      </c>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ht="112.5">
      <c r="A52" s="145" t="s">
        <v>116</v>
      </c>
      <c r="B52" s="31" t="s">
        <v>698</v>
      </c>
      <c r="C52" s="31"/>
      <c r="D52" s="32">
        <v>260</v>
      </c>
      <c r="E52" s="32">
        <v>260</v>
      </c>
      <c r="F52" s="32">
        <v>520</v>
      </c>
      <c r="G52" s="77" t="s">
        <v>1399</v>
      </c>
      <c r="H52" s="129" t="s">
        <v>1209</v>
      </c>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ht="45">
      <c r="A53" s="145" t="s">
        <v>117</v>
      </c>
      <c r="B53" s="31" t="s">
        <v>699</v>
      </c>
      <c r="C53" s="31"/>
      <c r="D53" s="32">
        <v>50</v>
      </c>
      <c r="E53" s="32">
        <v>50</v>
      </c>
      <c r="F53" s="32">
        <f>SUM(D53:E53)</f>
        <v>100</v>
      </c>
      <c r="G53" s="77" t="s">
        <v>544</v>
      </c>
      <c r="H53" s="129" t="s">
        <v>64</v>
      </c>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ht="112.5">
      <c r="A54" s="145" t="s">
        <v>118</v>
      </c>
      <c r="B54" s="31" t="s">
        <v>700</v>
      </c>
      <c r="C54" s="31"/>
      <c r="D54" s="154">
        <v>50</v>
      </c>
      <c r="E54" s="154">
        <v>50</v>
      </c>
      <c r="F54" s="32">
        <f>SUM(D54:E54)</f>
        <v>100</v>
      </c>
      <c r="G54" s="77" t="s">
        <v>543</v>
      </c>
      <c r="H54" s="129" t="s">
        <v>64</v>
      </c>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12.5">
      <c r="A55" s="145" t="s">
        <v>119</v>
      </c>
      <c r="B55" s="31" t="s">
        <v>701</v>
      </c>
      <c r="C55" s="31"/>
      <c r="D55" s="32">
        <v>200</v>
      </c>
      <c r="E55" s="32">
        <v>200</v>
      </c>
      <c r="F55" s="32">
        <f>SUM(D55:E55)</f>
        <v>400</v>
      </c>
      <c r="G55" s="77" t="s">
        <v>543</v>
      </c>
      <c r="H55" s="129" t="s">
        <v>1331</v>
      </c>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row>
    <row r="56" spans="1:67" ht="26.25">
      <c r="A56" s="75"/>
      <c r="B56" s="54" t="s">
        <v>702</v>
      </c>
      <c r="C56" s="54"/>
      <c r="D56" s="153">
        <f>SUM(D57:D66)</f>
        <v>380</v>
      </c>
      <c r="E56" s="153">
        <f>SUM(E57:E66)</f>
        <v>315</v>
      </c>
      <c r="F56" s="153">
        <f t="shared" ref="F56" si="5">SUM(F57:F66)</f>
        <v>695</v>
      </c>
      <c r="G56" s="75"/>
      <c r="H56" s="125"/>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row>
    <row r="57" spans="1:67" ht="45">
      <c r="A57" s="145" t="s">
        <v>120</v>
      </c>
      <c r="B57" s="31" t="s">
        <v>703</v>
      </c>
      <c r="C57" s="31"/>
      <c r="D57" s="32">
        <v>25</v>
      </c>
      <c r="E57" s="32">
        <v>25</v>
      </c>
      <c r="F57" s="32">
        <f t="shared" ref="F57:F66" si="6">SUM(D57:E57)</f>
        <v>50</v>
      </c>
      <c r="G57" s="77" t="s">
        <v>1400</v>
      </c>
      <c r="H57" s="129" t="s">
        <v>61</v>
      </c>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row>
    <row r="58" spans="1:67" ht="45">
      <c r="A58" s="145" t="s">
        <v>121</v>
      </c>
      <c r="B58" s="31" t="s">
        <v>704</v>
      </c>
      <c r="C58" s="31"/>
      <c r="D58" s="32">
        <v>20</v>
      </c>
      <c r="E58" s="32">
        <v>20</v>
      </c>
      <c r="F58" s="32">
        <f t="shared" si="6"/>
        <v>40</v>
      </c>
      <c r="G58" s="77" t="s">
        <v>1400</v>
      </c>
      <c r="H58" s="129" t="s">
        <v>79</v>
      </c>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row>
    <row r="59" spans="1:67" ht="45">
      <c r="A59" s="145" t="s">
        <v>122</v>
      </c>
      <c r="B59" s="31" t="s">
        <v>705</v>
      </c>
      <c r="C59" s="31"/>
      <c r="D59" s="32">
        <v>45</v>
      </c>
      <c r="E59" s="32">
        <v>0</v>
      </c>
      <c r="F59" s="32">
        <f t="shared" si="6"/>
        <v>45</v>
      </c>
      <c r="G59" s="77" t="s">
        <v>2</v>
      </c>
      <c r="H59" s="129" t="s">
        <v>1210</v>
      </c>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row>
    <row r="60" spans="1:67" ht="45">
      <c r="A60" s="145" t="s">
        <v>123</v>
      </c>
      <c r="B60" s="31" t="s">
        <v>706</v>
      </c>
      <c r="C60" s="31"/>
      <c r="D60" s="32">
        <v>20</v>
      </c>
      <c r="E60" s="32">
        <v>0</v>
      </c>
      <c r="F60" s="32">
        <f t="shared" si="6"/>
        <v>20</v>
      </c>
      <c r="G60" s="77" t="s">
        <v>2</v>
      </c>
      <c r="H60" s="129" t="s">
        <v>82</v>
      </c>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row>
    <row r="61" spans="1:67" ht="67.5">
      <c r="A61" s="145" t="s">
        <v>124</v>
      </c>
      <c r="B61" s="31" t="s">
        <v>707</v>
      </c>
      <c r="C61" s="31"/>
      <c r="D61" s="32">
        <v>45</v>
      </c>
      <c r="E61" s="32">
        <v>45</v>
      </c>
      <c r="F61" s="32">
        <f t="shared" si="6"/>
        <v>90</v>
      </c>
      <c r="G61" s="77" t="s">
        <v>1400</v>
      </c>
      <c r="H61" s="129" t="s">
        <v>62</v>
      </c>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row>
    <row r="62" spans="1:67" ht="67.5">
      <c r="A62" s="145" t="s">
        <v>125</v>
      </c>
      <c r="B62" s="31" t="s">
        <v>708</v>
      </c>
      <c r="C62" s="31"/>
      <c r="D62" s="32">
        <v>30</v>
      </c>
      <c r="E62" s="32">
        <v>30</v>
      </c>
      <c r="F62" s="32">
        <f t="shared" si="6"/>
        <v>60</v>
      </c>
      <c r="G62" s="77" t="s">
        <v>1400</v>
      </c>
      <c r="H62" s="129" t="s">
        <v>69</v>
      </c>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row>
    <row r="63" spans="1:67" ht="90">
      <c r="A63" s="145" t="s">
        <v>126</v>
      </c>
      <c r="B63" s="31" t="s">
        <v>709</v>
      </c>
      <c r="C63" s="31"/>
      <c r="D63" s="32">
        <v>90</v>
      </c>
      <c r="E63" s="32">
        <v>90</v>
      </c>
      <c r="F63" s="32">
        <f t="shared" si="6"/>
        <v>180</v>
      </c>
      <c r="G63" s="77" t="s">
        <v>1400</v>
      </c>
      <c r="H63" s="129" t="s">
        <v>1211</v>
      </c>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row>
    <row r="64" spans="1:67" ht="67.5">
      <c r="A64" s="145" t="s">
        <v>127</v>
      </c>
      <c r="B64" s="31" t="s">
        <v>710</v>
      </c>
      <c r="C64" s="31"/>
      <c r="D64" s="32">
        <v>50</v>
      </c>
      <c r="E64" s="32">
        <v>50</v>
      </c>
      <c r="F64" s="32">
        <f t="shared" si="6"/>
        <v>100</v>
      </c>
      <c r="G64" s="77" t="s">
        <v>1173</v>
      </c>
      <c r="H64" s="129" t="s">
        <v>64</v>
      </c>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row>
    <row r="65" spans="1:67" ht="45">
      <c r="A65" s="145" t="s">
        <v>128</v>
      </c>
      <c r="B65" s="31" t="s">
        <v>711</v>
      </c>
      <c r="C65" s="31"/>
      <c r="D65" s="32">
        <v>30</v>
      </c>
      <c r="E65" s="32">
        <v>30</v>
      </c>
      <c r="F65" s="32">
        <f t="shared" si="6"/>
        <v>60</v>
      </c>
      <c r="G65" s="77" t="s">
        <v>1400</v>
      </c>
      <c r="H65" s="129" t="s">
        <v>69</v>
      </c>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row>
    <row r="66" spans="1:67" ht="45">
      <c r="A66" s="145" t="s">
        <v>129</v>
      </c>
      <c r="B66" s="31" t="s">
        <v>712</v>
      </c>
      <c r="C66" s="31"/>
      <c r="D66" s="32">
        <v>25</v>
      </c>
      <c r="E66" s="32">
        <v>25</v>
      </c>
      <c r="F66" s="32">
        <f t="shared" si="6"/>
        <v>50</v>
      </c>
      <c r="G66" s="77" t="s">
        <v>1400</v>
      </c>
      <c r="H66" s="129" t="s">
        <v>61</v>
      </c>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row>
    <row r="67" spans="1:67" ht="48" customHeight="1">
      <c r="A67" s="148"/>
      <c r="B67" s="54" t="s">
        <v>713</v>
      </c>
      <c r="C67" s="54"/>
      <c r="D67" s="153">
        <f>SUM(D68:D76)</f>
        <v>920</v>
      </c>
      <c r="E67" s="153">
        <f>SUM(E68:E76)</f>
        <v>615</v>
      </c>
      <c r="F67" s="153">
        <f>SUM(F68:F76)</f>
        <v>1535</v>
      </c>
      <c r="G67" s="75"/>
      <c r="H67" s="125"/>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row>
    <row r="68" spans="1:67" ht="45">
      <c r="A68" s="145" t="s">
        <v>130</v>
      </c>
      <c r="B68" s="31" t="s">
        <v>714</v>
      </c>
      <c r="C68" s="31"/>
      <c r="D68" s="32">
        <v>50</v>
      </c>
      <c r="E68" s="32">
        <v>50</v>
      </c>
      <c r="F68" s="32">
        <f t="shared" ref="F68:F76" si="7">SUM(D68:E68)</f>
        <v>100</v>
      </c>
      <c r="G68" s="77" t="s">
        <v>1177</v>
      </c>
      <c r="H68" s="129" t="s">
        <v>64</v>
      </c>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row>
    <row r="69" spans="1:67" ht="67.5">
      <c r="A69" s="145" t="s">
        <v>131</v>
      </c>
      <c r="B69" s="31" t="s">
        <v>715</v>
      </c>
      <c r="C69" s="31"/>
      <c r="D69" s="32">
        <v>100</v>
      </c>
      <c r="E69" s="32">
        <v>100</v>
      </c>
      <c r="F69" s="32">
        <f t="shared" si="7"/>
        <v>200</v>
      </c>
      <c r="G69" s="77" t="s">
        <v>1177</v>
      </c>
      <c r="H69" s="129" t="s">
        <v>60</v>
      </c>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row>
    <row r="70" spans="1:67" ht="112.5">
      <c r="A70" s="145" t="s">
        <v>132</v>
      </c>
      <c r="B70" s="31" t="s">
        <v>716</v>
      </c>
      <c r="C70" s="31"/>
      <c r="D70" s="32">
        <v>50</v>
      </c>
      <c r="E70" s="32">
        <v>45</v>
      </c>
      <c r="F70" s="32">
        <f t="shared" si="7"/>
        <v>95</v>
      </c>
      <c r="G70" s="77" t="s">
        <v>1177</v>
      </c>
      <c r="H70" s="129" t="s">
        <v>1212</v>
      </c>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row>
    <row r="71" spans="1:67" ht="45">
      <c r="A71" s="145" t="s">
        <v>133</v>
      </c>
      <c r="B71" s="31" t="s">
        <v>717</v>
      </c>
      <c r="C71" s="31"/>
      <c r="D71" s="32">
        <v>50</v>
      </c>
      <c r="E71" s="32">
        <v>50</v>
      </c>
      <c r="F71" s="32">
        <f t="shared" si="7"/>
        <v>100</v>
      </c>
      <c r="G71" s="77" t="s">
        <v>1174</v>
      </c>
      <c r="H71" s="68" t="s">
        <v>64</v>
      </c>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row>
    <row r="72" spans="1:67" ht="90">
      <c r="A72" s="145" t="s">
        <v>134</v>
      </c>
      <c r="B72" s="31" t="s">
        <v>718</v>
      </c>
      <c r="C72" s="31"/>
      <c r="D72" s="32">
        <v>50</v>
      </c>
      <c r="E72" s="32">
        <v>50</v>
      </c>
      <c r="F72" s="32">
        <f t="shared" si="7"/>
        <v>100</v>
      </c>
      <c r="G72" s="77" t="s">
        <v>1174</v>
      </c>
      <c r="H72" s="68" t="s">
        <v>1213</v>
      </c>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row>
    <row r="73" spans="1:67" ht="67.5">
      <c r="A73" s="145" t="s">
        <v>135</v>
      </c>
      <c r="B73" s="31" t="s">
        <v>719</v>
      </c>
      <c r="C73" s="31"/>
      <c r="D73" s="32">
        <v>40</v>
      </c>
      <c r="E73" s="32">
        <v>40</v>
      </c>
      <c r="F73" s="32">
        <f t="shared" si="7"/>
        <v>80</v>
      </c>
      <c r="G73" s="77" t="s">
        <v>1401</v>
      </c>
      <c r="H73" s="129" t="s">
        <v>70</v>
      </c>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row>
    <row r="74" spans="1:67" ht="45">
      <c r="A74" s="145" t="s">
        <v>136</v>
      </c>
      <c r="B74" s="31" t="s">
        <v>720</v>
      </c>
      <c r="C74" s="31"/>
      <c r="D74" s="32">
        <v>40</v>
      </c>
      <c r="E74" s="32">
        <v>40</v>
      </c>
      <c r="F74" s="32">
        <f t="shared" si="7"/>
        <v>80</v>
      </c>
      <c r="G74" s="77" t="s">
        <v>1177</v>
      </c>
      <c r="H74" s="129" t="s">
        <v>70</v>
      </c>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row>
    <row r="75" spans="1:67" ht="45">
      <c r="A75" s="145" t="s">
        <v>137</v>
      </c>
      <c r="B75" s="31" t="s">
        <v>721</v>
      </c>
      <c r="C75" s="31"/>
      <c r="D75" s="32">
        <v>40</v>
      </c>
      <c r="E75" s="32">
        <v>40</v>
      </c>
      <c r="F75" s="32">
        <f t="shared" si="7"/>
        <v>80</v>
      </c>
      <c r="G75" s="77" t="s">
        <v>1177</v>
      </c>
      <c r="H75" s="129" t="s">
        <v>70</v>
      </c>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row>
    <row r="76" spans="1:67" ht="45">
      <c r="A76" s="145" t="s">
        <v>1381</v>
      </c>
      <c r="B76" s="166" t="s">
        <v>1382</v>
      </c>
      <c r="C76" s="166"/>
      <c r="D76" s="167">
        <v>500</v>
      </c>
      <c r="E76" s="167">
        <v>200</v>
      </c>
      <c r="F76" s="167">
        <f t="shared" si="7"/>
        <v>700</v>
      </c>
      <c r="G76" s="168"/>
      <c r="H76" s="169" t="s">
        <v>1385</v>
      </c>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row>
    <row r="77" spans="1:67" ht="30">
      <c r="A77" s="149"/>
      <c r="B77" s="54" t="s">
        <v>722</v>
      </c>
      <c r="C77" s="65"/>
      <c r="D77" s="155">
        <f>SUM(D78:D92)</f>
        <v>685</v>
      </c>
      <c r="E77" s="155">
        <f t="shared" ref="E77:F77" si="8">SUM(E78:E92)</f>
        <v>0</v>
      </c>
      <c r="F77" s="155">
        <f t="shared" si="8"/>
        <v>685</v>
      </c>
      <c r="G77" s="75"/>
      <c r="H77" s="143"/>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row>
    <row r="78" spans="1:67" ht="45">
      <c r="A78" s="145" t="s">
        <v>138</v>
      </c>
      <c r="B78" s="31" t="s">
        <v>723</v>
      </c>
      <c r="C78" s="31"/>
      <c r="D78" s="32">
        <v>30</v>
      </c>
      <c r="E78" s="32">
        <v>0</v>
      </c>
      <c r="F78" s="32">
        <f t="shared" ref="F78:F92" si="9">SUM(D78:E78)</f>
        <v>30</v>
      </c>
      <c r="G78" s="77" t="s">
        <v>3</v>
      </c>
      <c r="H78" s="129" t="s">
        <v>1214</v>
      </c>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row>
    <row r="79" spans="1:67" ht="45">
      <c r="A79" s="145" t="s">
        <v>139</v>
      </c>
      <c r="B79" s="31" t="s">
        <v>724</v>
      </c>
      <c r="C79" s="31"/>
      <c r="D79" s="32">
        <v>30</v>
      </c>
      <c r="E79" s="32">
        <v>0</v>
      </c>
      <c r="F79" s="32">
        <f t="shared" si="9"/>
        <v>30</v>
      </c>
      <c r="G79" s="77" t="s">
        <v>4</v>
      </c>
      <c r="H79" s="129" t="s">
        <v>84</v>
      </c>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row>
    <row r="80" spans="1:67" ht="67.5">
      <c r="A80" s="145" t="s">
        <v>140</v>
      </c>
      <c r="B80" s="31" t="s">
        <v>725</v>
      </c>
      <c r="C80" s="31"/>
      <c r="D80" s="32">
        <v>100</v>
      </c>
      <c r="E80" s="32">
        <v>0</v>
      </c>
      <c r="F80" s="32">
        <f t="shared" si="9"/>
        <v>100</v>
      </c>
      <c r="G80" s="77" t="s">
        <v>5</v>
      </c>
      <c r="H80" s="129" t="s">
        <v>66</v>
      </c>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row>
    <row r="81" spans="1:67" ht="67.5">
      <c r="A81" s="145" t="s">
        <v>141</v>
      </c>
      <c r="B81" s="31" t="s">
        <v>726</v>
      </c>
      <c r="C81" s="31"/>
      <c r="D81" s="32">
        <v>50</v>
      </c>
      <c r="E81" s="32">
        <v>0</v>
      </c>
      <c r="F81" s="32">
        <f t="shared" si="9"/>
        <v>50</v>
      </c>
      <c r="G81" s="77" t="s">
        <v>4</v>
      </c>
      <c r="H81" s="129" t="s">
        <v>1215</v>
      </c>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row>
    <row r="82" spans="1:67" ht="90">
      <c r="A82" s="145" t="s">
        <v>142</v>
      </c>
      <c r="B82" s="31" t="s">
        <v>727</v>
      </c>
      <c r="C82" s="31"/>
      <c r="D82" s="32">
        <v>30</v>
      </c>
      <c r="E82" s="32">
        <v>0</v>
      </c>
      <c r="F82" s="32">
        <f t="shared" si="9"/>
        <v>30</v>
      </c>
      <c r="G82" s="77" t="s">
        <v>1175</v>
      </c>
      <c r="H82" s="129" t="s">
        <v>84</v>
      </c>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row>
    <row r="83" spans="1:67" ht="45">
      <c r="A83" s="145" t="s">
        <v>143</v>
      </c>
      <c r="B83" s="31" t="s">
        <v>728</v>
      </c>
      <c r="C83" s="31"/>
      <c r="D83" s="32">
        <v>30</v>
      </c>
      <c r="E83" s="32">
        <v>0</v>
      </c>
      <c r="F83" s="32">
        <f t="shared" si="9"/>
        <v>30</v>
      </c>
      <c r="G83" s="77"/>
      <c r="H83" s="129" t="s">
        <v>84</v>
      </c>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row>
    <row r="84" spans="1:67" ht="67.5">
      <c r="A84" s="145" t="s">
        <v>144</v>
      </c>
      <c r="B84" s="31" t="s">
        <v>729</v>
      </c>
      <c r="C84" s="31"/>
      <c r="D84" s="32">
        <v>30</v>
      </c>
      <c r="E84" s="32">
        <v>0</v>
      </c>
      <c r="F84" s="32">
        <f t="shared" si="9"/>
        <v>30</v>
      </c>
      <c r="G84" s="77"/>
      <c r="H84" s="129" t="s">
        <v>84</v>
      </c>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row>
    <row r="85" spans="1:67" ht="45">
      <c r="A85" s="145" t="s">
        <v>145</v>
      </c>
      <c r="B85" s="31" t="s">
        <v>730</v>
      </c>
      <c r="C85" s="31"/>
      <c r="D85" s="154">
        <v>120</v>
      </c>
      <c r="E85" s="154">
        <v>0</v>
      </c>
      <c r="F85" s="32">
        <f t="shared" si="9"/>
        <v>120</v>
      </c>
      <c r="G85" s="77"/>
      <c r="H85" s="129" t="s">
        <v>77</v>
      </c>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row>
    <row r="86" spans="1:67" ht="157.5">
      <c r="A86" s="145" t="s">
        <v>146</v>
      </c>
      <c r="B86" s="31" t="s">
        <v>731</v>
      </c>
      <c r="C86" s="31"/>
      <c r="D86" s="32">
        <v>75</v>
      </c>
      <c r="E86" s="32">
        <v>0</v>
      </c>
      <c r="F86" s="32">
        <f t="shared" si="9"/>
        <v>75</v>
      </c>
      <c r="G86" s="77"/>
      <c r="H86" s="129" t="s">
        <v>1216</v>
      </c>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row>
    <row r="87" spans="1:67" ht="45">
      <c r="A87" s="145" t="s">
        <v>147</v>
      </c>
      <c r="B87" s="31" t="s">
        <v>732</v>
      </c>
      <c r="C87" s="31"/>
      <c r="D87" s="32">
        <v>25</v>
      </c>
      <c r="E87" s="32">
        <v>0</v>
      </c>
      <c r="F87" s="32">
        <f t="shared" si="9"/>
        <v>25</v>
      </c>
      <c r="G87" s="77"/>
      <c r="H87" s="129" t="s">
        <v>1217</v>
      </c>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row>
    <row r="88" spans="1:67" ht="45">
      <c r="A88" s="145" t="s">
        <v>148</v>
      </c>
      <c r="B88" s="31" t="s">
        <v>733</v>
      </c>
      <c r="C88" s="31"/>
      <c r="D88" s="154">
        <v>30</v>
      </c>
      <c r="E88" s="154">
        <v>0</v>
      </c>
      <c r="F88" s="32">
        <f t="shared" si="9"/>
        <v>30</v>
      </c>
      <c r="G88" s="77"/>
      <c r="H88" s="129" t="s">
        <v>1218</v>
      </c>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row>
    <row r="89" spans="1:67" ht="90">
      <c r="A89" s="145" t="s">
        <v>149</v>
      </c>
      <c r="B89" s="31" t="s">
        <v>734</v>
      </c>
      <c r="C89" s="31"/>
      <c r="D89" s="32">
        <v>20</v>
      </c>
      <c r="E89" s="32">
        <v>0</v>
      </c>
      <c r="F89" s="32">
        <f t="shared" si="9"/>
        <v>20</v>
      </c>
      <c r="G89" s="77"/>
      <c r="H89" s="129" t="s">
        <v>82</v>
      </c>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row>
    <row r="90" spans="1:67" ht="45">
      <c r="A90" s="145" t="s">
        <v>150</v>
      </c>
      <c r="B90" s="31" t="s">
        <v>735</v>
      </c>
      <c r="C90" s="31"/>
      <c r="D90" s="32">
        <v>25</v>
      </c>
      <c r="E90" s="32">
        <v>0</v>
      </c>
      <c r="F90" s="32">
        <f t="shared" si="9"/>
        <v>25</v>
      </c>
      <c r="G90" s="77"/>
      <c r="H90" s="129" t="s">
        <v>1219</v>
      </c>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row>
    <row r="91" spans="1:67" ht="45">
      <c r="A91" s="145" t="s">
        <v>151</v>
      </c>
      <c r="B91" s="31" t="s">
        <v>736</v>
      </c>
      <c r="C91" s="31"/>
      <c r="D91" s="32">
        <v>30</v>
      </c>
      <c r="E91" s="32">
        <v>0</v>
      </c>
      <c r="F91" s="32">
        <f t="shared" si="9"/>
        <v>30</v>
      </c>
      <c r="G91" s="77"/>
      <c r="H91" s="129" t="s">
        <v>1220</v>
      </c>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row>
    <row r="92" spans="1:67" ht="112.5">
      <c r="A92" s="145" t="s">
        <v>152</v>
      </c>
      <c r="B92" s="31" t="s">
        <v>1383</v>
      </c>
      <c r="C92" s="31"/>
      <c r="D92" s="32">
        <v>60</v>
      </c>
      <c r="E92" s="32">
        <v>0</v>
      </c>
      <c r="F92" s="32">
        <f t="shared" si="9"/>
        <v>60</v>
      </c>
      <c r="G92" s="77" t="s">
        <v>1399</v>
      </c>
      <c r="H92" s="68" t="s">
        <v>1332</v>
      </c>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row>
    <row r="93" spans="1:67" ht="26.25">
      <c r="A93" s="148"/>
      <c r="B93" s="54" t="s">
        <v>737</v>
      </c>
      <c r="C93" s="54"/>
      <c r="D93" s="153">
        <f>SUM(D94:D101)</f>
        <v>440</v>
      </c>
      <c r="E93" s="153">
        <f t="shared" ref="E93:F93" si="10">SUM(E94:E101)</f>
        <v>435</v>
      </c>
      <c r="F93" s="153">
        <f t="shared" si="10"/>
        <v>875</v>
      </c>
      <c r="G93" s="75"/>
      <c r="H93" s="125"/>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row>
    <row r="94" spans="1:67" ht="90">
      <c r="A94" s="145" t="s">
        <v>153</v>
      </c>
      <c r="B94" s="31" t="s">
        <v>738</v>
      </c>
      <c r="C94" s="31"/>
      <c r="D94" s="32">
        <v>80</v>
      </c>
      <c r="E94" s="32">
        <v>80</v>
      </c>
      <c r="F94" s="32">
        <f t="shared" ref="F94:F101" si="11">SUM(D94:E94)</f>
        <v>160</v>
      </c>
      <c r="G94" s="77" t="s">
        <v>1402</v>
      </c>
      <c r="H94" s="68" t="s">
        <v>1221</v>
      </c>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row>
    <row r="95" spans="1:67" ht="112.5">
      <c r="A95" s="145" t="s">
        <v>154</v>
      </c>
      <c r="B95" s="31" t="s">
        <v>739</v>
      </c>
      <c r="C95" s="31"/>
      <c r="D95" s="32">
        <v>105</v>
      </c>
      <c r="E95" s="32">
        <v>100</v>
      </c>
      <c r="F95" s="32">
        <f t="shared" si="11"/>
        <v>205</v>
      </c>
      <c r="G95" s="77" t="s">
        <v>1402</v>
      </c>
      <c r="H95" s="129" t="s">
        <v>1222</v>
      </c>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row>
    <row r="96" spans="1:67" ht="45">
      <c r="A96" s="145" t="s">
        <v>155</v>
      </c>
      <c r="B96" s="31" t="s">
        <v>740</v>
      </c>
      <c r="C96" s="31"/>
      <c r="D96" s="154">
        <v>60</v>
      </c>
      <c r="E96" s="154">
        <v>60</v>
      </c>
      <c r="F96" s="32">
        <f t="shared" si="11"/>
        <v>120</v>
      </c>
      <c r="G96" s="77" t="s">
        <v>1403</v>
      </c>
      <c r="H96" s="129" t="s">
        <v>1363</v>
      </c>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row>
    <row r="97" spans="1:67" ht="67.5">
      <c r="A97" s="145" t="s">
        <v>156</v>
      </c>
      <c r="B97" s="31" t="s">
        <v>741</v>
      </c>
      <c r="C97" s="31"/>
      <c r="D97" s="32">
        <v>45</v>
      </c>
      <c r="E97" s="32">
        <v>45</v>
      </c>
      <c r="F97" s="32">
        <f t="shared" si="11"/>
        <v>90</v>
      </c>
      <c r="G97" s="77" t="s">
        <v>1402</v>
      </c>
      <c r="H97" s="129" t="s">
        <v>62</v>
      </c>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row>
    <row r="98" spans="1:67" ht="45">
      <c r="A98" s="145" t="s">
        <v>157</v>
      </c>
      <c r="B98" s="31" t="s">
        <v>742</v>
      </c>
      <c r="C98" s="31"/>
      <c r="D98" s="32">
        <v>90</v>
      </c>
      <c r="E98" s="32">
        <v>90</v>
      </c>
      <c r="F98" s="32">
        <f t="shared" si="11"/>
        <v>180</v>
      </c>
      <c r="G98" s="77" t="s">
        <v>1404</v>
      </c>
      <c r="H98" s="129" t="s">
        <v>1211</v>
      </c>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row>
    <row r="99" spans="1:67" ht="45">
      <c r="A99" s="145" t="s">
        <v>158</v>
      </c>
      <c r="B99" s="31" t="s">
        <v>743</v>
      </c>
      <c r="C99" s="31"/>
      <c r="D99" s="32">
        <v>10</v>
      </c>
      <c r="E99" s="32">
        <v>10</v>
      </c>
      <c r="F99" s="32">
        <f t="shared" si="11"/>
        <v>20</v>
      </c>
      <c r="G99" s="77" t="s">
        <v>1393</v>
      </c>
      <c r="H99" s="129" t="s">
        <v>67</v>
      </c>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row>
    <row r="100" spans="1:67" ht="45">
      <c r="A100" s="145" t="s">
        <v>159</v>
      </c>
      <c r="B100" s="31" t="s">
        <v>744</v>
      </c>
      <c r="C100" s="31"/>
      <c r="D100" s="32">
        <v>30</v>
      </c>
      <c r="E100" s="32">
        <v>30</v>
      </c>
      <c r="F100" s="32">
        <f t="shared" si="11"/>
        <v>60</v>
      </c>
      <c r="G100" s="77" t="s">
        <v>1405</v>
      </c>
      <c r="H100" s="129" t="s">
        <v>69</v>
      </c>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row>
    <row r="101" spans="1:67" ht="90">
      <c r="A101" s="145" t="s">
        <v>160</v>
      </c>
      <c r="B101" s="31" t="s">
        <v>745</v>
      </c>
      <c r="C101" s="31"/>
      <c r="D101" s="32">
        <v>20</v>
      </c>
      <c r="E101" s="32">
        <v>20</v>
      </c>
      <c r="F101" s="32">
        <f t="shared" si="11"/>
        <v>40</v>
      </c>
      <c r="G101" s="77" t="s">
        <v>1177</v>
      </c>
      <c r="H101" s="68" t="s">
        <v>1333</v>
      </c>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row>
    <row r="102" spans="1:67" ht="26.25">
      <c r="A102" s="147" t="s">
        <v>547</v>
      </c>
      <c r="B102" s="61" t="s">
        <v>6</v>
      </c>
      <c r="C102" s="61"/>
      <c r="D102" s="95">
        <f>SUM(D103+D115+D130+D136+D141+D159+D166)</f>
        <v>3915</v>
      </c>
      <c r="E102" s="95">
        <f>SUM(E103+E115+E130+E136+E141+E159+E166)</f>
        <v>2590</v>
      </c>
      <c r="F102" s="95">
        <f>SUM(F103+F115+F130+F136+F141+F159+F166)</f>
        <v>6505</v>
      </c>
      <c r="G102" s="74"/>
      <c r="H102" s="128"/>
      <c r="J102" s="19"/>
    </row>
    <row r="103" spans="1:67" ht="26.25">
      <c r="A103" s="148"/>
      <c r="B103" s="54" t="s">
        <v>746</v>
      </c>
      <c r="C103" s="54"/>
      <c r="D103" s="153">
        <f>SUM(D104:D114)</f>
        <v>605</v>
      </c>
      <c r="E103" s="153">
        <f>SUM(E104:E114)</f>
        <v>395</v>
      </c>
      <c r="F103" s="153">
        <f>SUM(F104:F114)</f>
        <v>1000</v>
      </c>
      <c r="G103" s="75"/>
      <c r="H103" s="125"/>
      <c r="J103" s="43"/>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row>
    <row r="104" spans="1:67" ht="90">
      <c r="A104" s="145" t="s">
        <v>161</v>
      </c>
      <c r="B104" s="31" t="s">
        <v>747</v>
      </c>
      <c r="C104" s="31"/>
      <c r="D104" s="32">
        <v>50</v>
      </c>
      <c r="E104" s="32">
        <v>50</v>
      </c>
      <c r="F104" s="32">
        <f t="shared" ref="F104:F113" si="12">SUM(D104:E104)</f>
        <v>100</v>
      </c>
      <c r="G104" s="77" t="s">
        <v>1176</v>
      </c>
      <c r="H104" s="129" t="s">
        <v>1223</v>
      </c>
      <c r="J104" s="43"/>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row>
    <row r="105" spans="1:67" ht="45">
      <c r="A105" s="145" t="s">
        <v>162</v>
      </c>
      <c r="B105" s="31" t="s">
        <v>748</v>
      </c>
      <c r="C105" s="31"/>
      <c r="D105" s="32">
        <v>20</v>
      </c>
      <c r="E105" s="32">
        <v>20</v>
      </c>
      <c r="F105" s="32">
        <f t="shared" si="12"/>
        <v>40</v>
      </c>
      <c r="G105" s="77" t="s">
        <v>1176</v>
      </c>
      <c r="H105" s="129" t="s">
        <v>79</v>
      </c>
      <c r="J105" s="43"/>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row>
    <row r="106" spans="1:67" ht="112.5">
      <c r="A106" s="145" t="s">
        <v>163</v>
      </c>
      <c r="B106" s="31" t="s">
        <v>749</v>
      </c>
      <c r="C106" s="31"/>
      <c r="D106" s="32">
        <v>65</v>
      </c>
      <c r="E106" s="32">
        <v>55</v>
      </c>
      <c r="F106" s="32">
        <f t="shared" si="12"/>
        <v>120</v>
      </c>
      <c r="G106" s="77" t="s">
        <v>1176</v>
      </c>
      <c r="H106" s="129" t="s">
        <v>1224</v>
      </c>
      <c r="J106" s="43"/>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row>
    <row r="107" spans="1:67" ht="67.5">
      <c r="A107" s="145" t="s">
        <v>164</v>
      </c>
      <c r="B107" s="31" t="s">
        <v>750</v>
      </c>
      <c r="C107" s="31"/>
      <c r="D107" s="32">
        <v>20</v>
      </c>
      <c r="E107" s="32">
        <v>20</v>
      </c>
      <c r="F107" s="32">
        <f t="shared" si="12"/>
        <v>40</v>
      </c>
      <c r="G107" s="77" t="s">
        <v>1176</v>
      </c>
      <c r="H107" s="129" t="s">
        <v>79</v>
      </c>
      <c r="J107" s="43"/>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row>
    <row r="108" spans="1:67" ht="90">
      <c r="A108" s="145" t="s">
        <v>165</v>
      </c>
      <c r="B108" s="31" t="s">
        <v>751</v>
      </c>
      <c r="C108" s="31"/>
      <c r="D108" s="32">
        <v>35</v>
      </c>
      <c r="E108" s="32">
        <v>35</v>
      </c>
      <c r="F108" s="32">
        <f t="shared" si="12"/>
        <v>70</v>
      </c>
      <c r="G108" s="77" t="s">
        <v>1176</v>
      </c>
      <c r="H108" s="68" t="s">
        <v>1225</v>
      </c>
      <c r="J108" s="43"/>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row>
    <row r="109" spans="1:67" ht="67.5">
      <c r="A109" s="145" t="s">
        <v>166</v>
      </c>
      <c r="B109" s="31" t="s">
        <v>752</v>
      </c>
      <c r="C109" s="31"/>
      <c r="D109" s="32">
        <v>50</v>
      </c>
      <c r="E109" s="32">
        <v>50</v>
      </c>
      <c r="F109" s="32">
        <f t="shared" si="12"/>
        <v>100</v>
      </c>
      <c r="G109" s="77" t="s">
        <v>544</v>
      </c>
      <c r="H109" s="129" t="s">
        <v>1361</v>
      </c>
      <c r="J109" s="43"/>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row>
    <row r="110" spans="1:67" ht="67.5">
      <c r="A110" s="145" t="s">
        <v>167</v>
      </c>
      <c r="B110" s="31" t="s">
        <v>753</v>
      </c>
      <c r="C110" s="31"/>
      <c r="D110" s="32">
        <v>30</v>
      </c>
      <c r="E110" s="32">
        <v>30</v>
      </c>
      <c r="F110" s="32">
        <f t="shared" si="12"/>
        <v>60</v>
      </c>
      <c r="G110" s="77" t="s">
        <v>1176</v>
      </c>
      <c r="H110" s="129" t="s">
        <v>69</v>
      </c>
      <c r="J110" s="43"/>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row>
    <row r="111" spans="1:67" ht="45">
      <c r="A111" s="145" t="s">
        <v>168</v>
      </c>
      <c r="B111" s="31" t="s">
        <v>754</v>
      </c>
      <c r="C111" s="31"/>
      <c r="D111" s="32">
        <v>55</v>
      </c>
      <c r="E111" s="32">
        <v>55</v>
      </c>
      <c r="F111" s="32">
        <f t="shared" si="12"/>
        <v>110</v>
      </c>
      <c r="G111" s="77" t="s">
        <v>1176</v>
      </c>
      <c r="H111" s="129" t="s">
        <v>1226</v>
      </c>
      <c r="J111" s="43"/>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row>
    <row r="112" spans="1:67" ht="90">
      <c r="A112" s="145" t="s">
        <v>169</v>
      </c>
      <c r="B112" s="31" t="s">
        <v>755</v>
      </c>
      <c r="C112" s="31"/>
      <c r="D112" s="32">
        <v>60</v>
      </c>
      <c r="E112" s="32">
        <v>60</v>
      </c>
      <c r="F112" s="32">
        <f t="shared" si="12"/>
        <v>120</v>
      </c>
      <c r="G112" s="77" t="s">
        <v>1176</v>
      </c>
      <c r="H112" s="68" t="s">
        <v>1227</v>
      </c>
      <c r="J112" s="43"/>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row>
    <row r="113" spans="1:67" ht="45">
      <c r="A113" s="145" t="s">
        <v>170</v>
      </c>
      <c r="B113" s="31" t="s">
        <v>756</v>
      </c>
      <c r="C113" s="31"/>
      <c r="D113" s="32">
        <v>20</v>
      </c>
      <c r="E113" s="32">
        <v>20</v>
      </c>
      <c r="F113" s="32">
        <f t="shared" si="12"/>
        <v>40</v>
      </c>
      <c r="G113" s="77" t="s">
        <v>1406</v>
      </c>
      <c r="H113" s="129" t="s">
        <v>79</v>
      </c>
      <c r="J113" s="43"/>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row>
    <row r="114" spans="1:67" ht="45">
      <c r="A114" s="145" t="s">
        <v>584</v>
      </c>
      <c r="B114" s="29" t="s">
        <v>757</v>
      </c>
      <c r="C114" s="29"/>
      <c r="D114" s="39">
        <v>200</v>
      </c>
      <c r="E114" s="39">
        <v>0</v>
      </c>
      <c r="F114" s="39">
        <f>E114+D114</f>
        <v>200</v>
      </c>
      <c r="G114" s="82"/>
      <c r="H114" s="132" t="s">
        <v>76</v>
      </c>
      <c r="J114" s="43"/>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row>
    <row r="115" spans="1:67" ht="52.5">
      <c r="A115" s="148"/>
      <c r="B115" s="54" t="s">
        <v>758</v>
      </c>
      <c r="C115" s="54"/>
      <c r="D115" s="153">
        <f>SUM(D116:D129)</f>
        <v>760</v>
      </c>
      <c r="E115" s="153">
        <f t="shared" ref="E115:F115" si="13">SUM(E116:E129)</f>
        <v>755</v>
      </c>
      <c r="F115" s="153">
        <f t="shared" si="13"/>
        <v>1515</v>
      </c>
      <c r="G115" s="75"/>
      <c r="H115" s="125"/>
      <c r="J115" s="43"/>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row>
    <row r="116" spans="1:67" ht="45">
      <c r="A116" s="145" t="s">
        <v>171</v>
      </c>
      <c r="B116" s="31" t="s">
        <v>759</v>
      </c>
      <c r="C116" s="31"/>
      <c r="D116" s="32">
        <v>50</v>
      </c>
      <c r="E116" s="32">
        <v>50</v>
      </c>
      <c r="F116" s="32">
        <f t="shared" ref="F116:F129" si="14">SUM(D116:E116)</f>
        <v>100</v>
      </c>
      <c r="G116" s="77" t="s">
        <v>1176</v>
      </c>
      <c r="H116" s="129" t="s">
        <v>64</v>
      </c>
      <c r="J116" s="43"/>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row>
    <row r="117" spans="1:67" ht="90">
      <c r="A117" s="145" t="s">
        <v>172</v>
      </c>
      <c r="B117" s="31" t="s">
        <v>760</v>
      </c>
      <c r="C117" s="31"/>
      <c r="D117" s="32">
        <v>100</v>
      </c>
      <c r="E117" s="32">
        <v>100</v>
      </c>
      <c r="F117" s="32">
        <f t="shared" si="14"/>
        <v>200</v>
      </c>
      <c r="G117" s="77" t="s">
        <v>1176</v>
      </c>
      <c r="H117" s="68" t="s">
        <v>1228</v>
      </c>
      <c r="J117" s="44"/>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row>
    <row r="118" spans="1:67" ht="247.5">
      <c r="A118" s="145" t="s">
        <v>173</v>
      </c>
      <c r="B118" s="31" t="s">
        <v>1374</v>
      </c>
      <c r="C118" s="31"/>
      <c r="D118" s="32">
        <v>65</v>
      </c>
      <c r="E118" s="32">
        <v>60</v>
      </c>
      <c r="F118" s="32">
        <f t="shared" si="14"/>
        <v>125</v>
      </c>
      <c r="G118" s="77" t="s">
        <v>1176</v>
      </c>
      <c r="H118" s="129" t="s">
        <v>1229</v>
      </c>
      <c r="J118" s="44"/>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row>
    <row r="119" spans="1:67" ht="90">
      <c r="A119" s="145" t="s">
        <v>174</v>
      </c>
      <c r="B119" s="31" t="s">
        <v>761</v>
      </c>
      <c r="C119" s="31"/>
      <c r="D119" s="32">
        <v>50</v>
      </c>
      <c r="E119" s="32">
        <v>50</v>
      </c>
      <c r="F119" s="32">
        <f t="shared" si="14"/>
        <v>100</v>
      </c>
      <c r="G119" s="77" t="s">
        <v>1176</v>
      </c>
      <c r="H119" s="68" t="s">
        <v>1230</v>
      </c>
      <c r="J119" s="43"/>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row>
    <row r="120" spans="1:67" ht="45">
      <c r="A120" s="145" t="s">
        <v>175</v>
      </c>
      <c r="B120" s="31" t="s">
        <v>762</v>
      </c>
      <c r="C120" s="31"/>
      <c r="D120" s="156">
        <v>35</v>
      </c>
      <c r="E120" s="156">
        <v>35</v>
      </c>
      <c r="F120" s="32">
        <f t="shared" si="14"/>
        <v>70</v>
      </c>
      <c r="G120" s="77" t="s">
        <v>1176</v>
      </c>
      <c r="H120" s="129" t="s">
        <v>64</v>
      </c>
      <c r="J120" s="43"/>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row>
    <row r="121" spans="1:67" ht="45">
      <c r="A121" s="145" t="s">
        <v>176</v>
      </c>
      <c r="B121" s="31" t="s">
        <v>763</v>
      </c>
      <c r="C121" s="31"/>
      <c r="D121" s="156">
        <v>50</v>
      </c>
      <c r="E121" s="156">
        <v>50</v>
      </c>
      <c r="F121" s="32">
        <f t="shared" si="14"/>
        <v>100</v>
      </c>
      <c r="G121" s="77" t="s">
        <v>1176</v>
      </c>
      <c r="H121" s="129" t="s">
        <v>64</v>
      </c>
      <c r="J121" s="43"/>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row>
    <row r="122" spans="1:67" ht="45">
      <c r="A122" s="145" t="s">
        <v>177</v>
      </c>
      <c r="B122" s="31" t="s">
        <v>764</v>
      </c>
      <c r="C122" s="31"/>
      <c r="D122" s="32">
        <v>90</v>
      </c>
      <c r="E122" s="32">
        <v>90</v>
      </c>
      <c r="F122" s="32">
        <f t="shared" si="14"/>
        <v>180</v>
      </c>
      <c r="G122" s="77" t="s">
        <v>1176</v>
      </c>
      <c r="H122" s="129" t="s">
        <v>1211</v>
      </c>
      <c r="J122" s="43"/>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row>
    <row r="123" spans="1:67" ht="45">
      <c r="A123" s="145" t="s">
        <v>178</v>
      </c>
      <c r="B123" s="31" t="s">
        <v>765</v>
      </c>
      <c r="C123" s="31"/>
      <c r="D123" s="32">
        <v>40</v>
      </c>
      <c r="E123" s="32">
        <v>40</v>
      </c>
      <c r="F123" s="32">
        <f t="shared" si="14"/>
        <v>80</v>
      </c>
      <c r="G123" s="77" t="s">
        <v>1176</v>
      </c>
      <c r="H123" s="129" t="s">
        <v>70</v>
      </c>
      <c r="J123" s="43"/>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row>
    <row r="124" spans="1:67" ht="112.5">
      <c r="A124" s="145" t="s">
        <v>179</v>
      </c>
      <c r="B124" s="31" t="s">
        <v>766</v>
      </c>
      <c r="C124" s="31"/>
      <c r="D124" s="32">
        <v>60</v>
      </c>
      <c r="E124" s="32">
        <v>60</v>
      </c>
      <c r="F124" s="32">
        <f t="shared" si="14"/>
        <v>120</v>
      </c>
      <c r="G124" s="77" t="s">
        <v>1176</v>
      </c>
      <c r="H124" s="129" t="s">
        <v>1231</v>
      </c>
      <c r="J124" s="43"/>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row>
    <row r="125" spans="1:67" ht="90">
      <c r="A125" s="145" t="s">
        <v>180</v>
      </c>
      <c r="B125" s="31" t="s">
        <v>767</v>
      </c>
      <c r="C125" s="31"/>
      <c r="D125" s="32">
        <v>100</v>
      </c>
      <c r="E125" s="32">
        <v>100</v>
      </c>
      <c r="F125" s="32">
        <f t="shared" si="14"/>
        <v>200</v>
      </c>
      <c r="G125" s="77" t="s">
        <v>1176</v>
      </c>
      <c r="H125" s="68" t="s">
        <v>1407</v>
      </c>
      <c r="J125" s="43"/>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row>
    <row r="126" spans="1:67" ht="45">
      <c r="A126" s="145" t="s">
        <v>181</v>
      </c>
      <c r="B126" s="31" t="s">
        <v>768</v>
      </c>
      <c r="C126" s="31"/>
      <c r="D126" s="32">
        <v>20</v>
      </c>
      <c r="E126" s="32">
        <v>20</v>
      </c>
      <c r="F126" s="32">
        <f t="shared" si="14"/>
        <v>40</v>
      </c>
      <c r="G126" s="77" t="s">
        <v>1176</v>
      </c>
      <c r="H126" s="129" t="s">
        <v>79</v>
      </c>
      <c r="J126" s="43"/>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row>
    <row r="127" spans="1:67" ht="67.5">
      <c r="A127" s="145" t="s">
        <v>182</v>
      </c>
      <c r="B127" s="31" t="s">
        <v>769</v>
      </c>
      <c r="C127" s="31"/>
      <c r="D127" s="154">
        <v>20</v>
      </c>
      <c r="E127" s="154">
        <v>20</v>
      </c>
      <c r="F127" s="32">
        <f t="shared" si="14"/>
        <v>40</v>
      </c>
      <c r="G127" s="77" t="s">
        <v>1408</v>
      </c>
      <c r="H127" s="129" t="s">
        <v>79</v>
      </c>
      <c r="J127" s="43"/>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row>
    <row r="128" spans="1:67" ht="45">
      <c r="A128" s="145" t="s">
        <v>183</v>
      </c>
      <c r="B128" s="31" t="s">
        <v>770</v>
      </c>
      <c r="C128" s="31"/>
      <c r="D128" s="32">
        <v>30</v>
      </c>
      <c r="E128" s="32">
        <v>30</v>
      </c>
      <c r="F128" s="32">
        <f t="shared" si="14"/>
        <v>60</v>
      </c>
      <c r="G128" s="77" t="s">
        <v>1176</v>
      </c>
      <c r="H128" s="129" t="s">
        <v>69</v>
      </c>
      <c r="J128" s="43"/>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row>
    <row r="129" spans="1:67" ht="90">
      <c r="A129" s="145" t="s">
        <v>184</v>
      </c>
      <c r="B129" s="31" t="s">
        <v>771</v>
      </c>
      <c r="C129" s="31"/>
      <c r="D129" s="32">
        <v>50</v>
      </c>
      <c r="E129" s="32">
        <v>50</v>
      </c>
      <c r="F129" s="32">
        <f t="shared" si="14"/>
        <v>100</v>
      </c>
      <c r="G129" s="77" t="s">
        <v>1408</v>
      </c>
      <c r="H129" s="68" t="s">
        <v>1334</v>
      </c>
      <c r="J129" s="43"/>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row>
    <row r="130" spans="1:67" ht="26.25">
      <c r="A130" s="148"/>
      <c r="B130" s="54" t="s">
        <v>772</v>
      </c>
      <c r="C130" s="54"/>
      <c r="D130" s="153">
        <f>SUM(D131:D135)</f>
        <v>390</v>
      </c>
      <c r="E130" s="153">
        <f>SUM(E131:E135)</f>
        <v>370</v>
      </c>
      <c r="F130" s="153">
        <f>SUM(F131:F135)</f>
        <v>760</v>
      </c>
      <c r="G130" s="75"/>
      <c r="H130" s="125"/>
      <c r="J130" s="43"/>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row>
    <row r="131" spans="1:67" ht="45">
      <c r="A131" s="145" t="s">
        <v>185</v>
      </c>
      <c r="B131" s="31" t="s">
        <v>773</v>
      </c>
      <c r="C131" s="31"/>
      <c r="D131" s="32">
        <v>120</v>
      </c>
      <c r="E131" s="32">
        <v>120</v>
      </c>
      <c r="F131" s="32">
        <f t="shared" ref="F131:F135" si="15">SUM(D131:E131)</f>
        <v>240</v>
      </c>
      <c r="G131" s="77" t="s">
        <v>1408</v>
      </c>
      <c r="H131" s="129" t="s">
        <v>1232</v>
      </c>
      <c r="J131" s="43"/>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row>
    <row r="132" spans="1:67" ht="45">
      <c r="A132" s="145" t="s">
        <v>186</v>
      </c>
      <c r="B132" s="31" t="s">
        <v>774</v>
      </c>
      <c r="C132" s="31"/>
      <c r="D132" s="32">
        <v>25</v>
      </c>
      <c r="E132" s="32">
        <v>25</v>
      </c>
      <c r="F132" s="32">
        <f t="shared" si="15"/>
        <v>50</v>
      </c>
      <c r="G132" s="77" t="s">
        <v>1176</v>
      </c>
      <c r="H132" s="129" t="s">
        <v>61</v>
      </c>
      <c r="J132" s="43"/>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row>
    <row r="133" spans="1:67" ht="45">
      <c r="A133" s="145" t="s">
        <v>187</v>
      </c>
      <c r="B133" s="31" t="s">
        <v>775</v>
      </c>
      <c r="C133" s="31"/>
      <c r="D133" s="32">
        <v>160</v>
      </c>
      <c r="E133" s="32">
        <v>140</v>
      </c>
      <c r="F133" s="32">
        <f t="shared" si="15"/>
        <v>300</v>
      </c>
      <c r="G133" s="77" t="s">
        <v>1176</v>
      </c>
      <c r="H133" s="68" t="s">
        <v>74</v>
      </c>
      <c r="J133" s="43"/>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row>
    <row r="134" spans="1:67" ht="90">
      <c r="A134" s="145" t="s">
        <v>188</v>
      </c>
      <c r="B134" s="31" t="s">
        <v>776</v>
      </c>
      <c r="C134" s="31"/>
      <c r="D134" s="32">
        <v>60</v>
      </c>
      <c r="E134" s="32">
        <v>60</v>
      </c>
      <c r="F134" s="32">
        <f t="shared" si="15"/>
        <v>120</v>
      </c>
      <c r="G134" s="77" t="s">
        <v>1408</v>
      </c>
      <c r="H134" s="68" t="s">
        <v>1335</v>
      </c>
      <c r="J134" s="43"/>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row>
    <row r="135" spans="1:67" ht="45">
      <c r="A135" s="145" t="s">
        <v>189</v>
      </c>
      <c r="B135" s="31" t="s">
        <v>777</v>
      </c>
      <c r="C135" s="31"/>
      <c r="D135" s="154">
        <v>25</v>
      </c>
      <c r="E135" s="154">
        <v>25</v>
      </c>
      <c r="F135" s="32">
        <f t="shared" si="15"/>
        <v>50</v>
      </c>
      <c r="G135" s="77" t="s">
        <v>544</v>
      </c>
      <c r="H135" s="129" t="s">
        <v>61</v>
      </c>
      <c r="J135" s="43"/>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row>
    <row r="136" spans="1:67" ht="26.25">
      <c r="A136" s="148"/>
      <c r="B136" s="54" t="s">
        <v>778</v>
      </c>
      <c r="C136" s="54"/>
      <c r="D136" s="153">
        <f>SUM(D137:D140)</f>
        <v>830</v>
      </c>
      <c r="E136" s="153">
        <f>SUM(E137:E140)</f>
        <v>180</v>
      </c>
      <c r="F136" s="153">
        <f>SUM(F137:F140)</f>
        <v>1010</v>
      </c>
      <c r="G136" s="75"/>
      <c r="H136" s="125"/>
      <c r="J136" s="43"/>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row>
    <row r="137" spans="1:67" ht="90">
      <c r="A137" s="145" t="s">
        <v>190</v>
      </c>
      <c r="B137" s="31" t="s">
        <v>779</v>
      </c>
      <c r="C137" s="31"/>
      <c r="D137" s="32">
        <v>60</v>
      </c>
      <c r="E137" s="32">
        <v>60</v>
      </c>
      <c r="F137" s="32">
        <f>SUM(D137:E137)</f>
        <v>120</v>
      </c>
      <c r="G137" s="77" t="s">
        <v>1409</v>
      </c>
      <c r="H137" s="68" t="s">
        <v>1233</v>
      </c>
      <c r="J137" s="43"/>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row>
    <row r="138" spans="1:67" ht="90">
      <c r="A138" s="145" t="s">
        <v>191</v>
      </c>
      <c r="B138" s="31" t="s">
        <v>780</v>
      </c>
      <c r="C138" s="31"/>
      <c r="D138" s="32">
        <v>120</v>
      </c>
      <c r="E138" s="32">
        <v>120</v>
      </c>
      <c r="F138" s="32">
        <f>SUM(D138:E138)</f>
        <v>240</v>
      </c>
      <c r="G138" s="77" t="s">
        <v>544</v>
      </c>
      <c r="H138" s="129" t="s">
        <v>1234</v>
      </c>
      <c r="J138" s="43"/>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row>
    <row r="139" spans="1:67" ht="45">
      <c r="A139" s="145" t="s">
        <v>586</v>
      </c>
      <c r="B139" s="29" t="s">
        <v>781</v>
      </c>
      <c r="C139" s="29"/>
      <c r="D139" s="39">
        <v>400</v>
      </c>
      <c r="E139" s="39">
        <v>0</v>
      </c>
      <c r="F139" s="39">
        <f>E139+D139</f>
        <v>400</v>
      </c>
      <c r="G139" s="82"/>
      <c r="H139" s="132" t="s">
        <v>1235</v>
      </c>
      <c r="J139" s="43"/>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row>
    <row r="140" spans="1:67" ht="45">
      <c r="A140" s="145" t="s">
        <v>597</v>
      </c>
      <c r="B140" s="29" t="s">
        <v>585</v>
      </c>
      <c r="C140" s="29"/>
      <c r="D140" s="39">
        <v>250</v>
      </c>
      <c r="E140" s="39">
        <v>0</v>
      </c>
      <c r="F140" s="39">
        <f>E140+D140</f>
        <v>250</v>
      </c>
      <c r="G140" s="82"/>
      <c r="H140" s="132" t="s">
        <v>1236</v>
      </c>
      <c r="J140" s="43"/>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row>
    <row r="141" spans="1:67" ht="26.25">
      <c r="A141" s="148"/>
      <c r="B141" s="54" t="s">
        <v>782</v>
      </c>
      <c r="C141" s="54"/>
      <c r="D141" s="153">
        <f>SUM(D142:D158)</f>
        <v>1075</v>
      </c>
      <c r="E141" s="153">
        <f>SUM(E142:E158)</f>
        <v>575</v>
      </c>
      <c r="F141" s="153">
        <f>SUM(F142:F158)</f>
        <v>1650</v>
      </c>
      <c r="G141" s="75"/>
      <c r="H141" s="125"/>
      <c r="J141" s="43"/>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row>
    <row r="142" spans="1:67" ht="45">
      <c r="A142" s="145" t="s">
        <v>192</v>
      </c>
      <c r="B142" s="31" t="s">
        <v>783</v>
      </c>
      <c r="C142" s="31"/>
      <c r="D142" s="32">
        <v>30</v>
      </c>
      <c r="E142" s="32">
        <v>30</v>
      </c>
      <c r="F142" s="32">
        <f t="shared" ref="F142:F156" si="16">SUM(D142:E142)</f>
        <v>60</v>
      </c>
      <c r="G142" s="77" t="s">
        <v>1400</v>
      </c>
      <c r="H142" s="129" t="s">
        <v>69</v>
      </c>
      <c r="J142" s="43"/>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row>
    <row r="143" spans="1:67" ht="45">
      <c r="A143" s="145" t="s">
        <v>193</v>
      </c>
      <c r="B143" s="31" t="s">
        <v>784</v>
      </c>
      <c r="C143" s="31"/>
      <c r="D143" s="32">
        <v>60</v>
      </c>
      <c r="E143" s="32">
        <v>60</v>
      </c>
      <c r="F143" s="32">
        <f t="shared" si="16"/>
        <v>120</v>
      </c>
      <c r="G143" s="77" t="s">
        <v>1400</v>
      </c>
      <c r="H143" s="129" t="s">
        <v>73</v>
      </c>
      <c r="J143" s="43"/>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row>
    <row r="144" spans="1:67" ht="45">
      <c r="A144" s="145" t="s">
        <v>194</v>
      </c>
      <c r="B144" s="31" t="s">
        <v>785</v>
      </c>
      <c r="C144" s="31"/>
      <c r="D144" s="32">
        <v>30</v>
      </c>
      <c r="E144" s="32">
        <v>30</v>
      </c>
      <c r="F144" s="32">
        <f t="shared" si="16"/>
        <v>60</v>
      </c>
      <c r="G144" s="77" t="s">
        <v>1400</v>
      </c>
      <c r="H144" s="129" t="s">
        <v>69</v>
      </c>
      <c r="J144" s="43"/>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row>
    <row r="145" spans="1:67" ht="90">
      <c r="A145" s="145" t="s">
        <v>195</v>
      </c>
      <c r="B145" s="31" t="s">
        <v>786</v>
      </c>
      <c r="C145" s="31"/>
      <c r="D145" s="32">
        <v>40</v>
      </c>
      <c r="E145" s="32">
        <v>40</v>
      </c>
      <c r="F145" s="32">
        <f t="shared" si="16"/>
        <v>80</v>
      </c>
      <c r="G145" s="77" t="s">
        <v>1400</v>
      </c>
      <c r="H145" s="129" t="s">
        <v>70</v>
      </c>
      <c r="J145" s="43"/>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row>
    <row r="146" spans="1:67" ht="45">
      <c r="A146" s="145" t="s">
        <v>196</v>
      </c>
      <c r="B146" s="31" t="s">
        <v>787</v>
      </c>
      <c r="C146" s="31"/>
      <c r="D146" s="32">
        <v>30</v>
      </c>
      <c r="E146" s="32">
        <v>30</v>
      </c>
      <c r="F146" s="32">
        <f t="shared" si="16"/>
        <v>60</v>
      </c>
      <c r="G146" s="77" t="s">
        <v>1400</v>
      </c>
      <c r="H146" s="129" t="s">
        <v>69</v>
      </c>
      <c r="J146" s="43"/>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row>
    <row r="147" spans="1:67" ht="67.5">
      <c r="A147" s="145" t="s">
        <v>197</v>
      </c>
      <c r="B147" s="31" t="s">
        <v>788</v>
      </c>
      <c r="C147" s="31"/>
      <c r="D147" s="32">
        <v>30</v>
      </c>
      <c r="E147" s="32">
        <v>30</v>
      </c>
      <c r="F147" s="32">
        <f t="shared" si="16"/>
        <v>60</v>
      </c>
      <c r="G147" s="77" t="s">
        <v>1400</v>
      </c>
      <c r="H147" s="129" t="s">
        <v>69</v>
      </c>
      <c r="J147" s="43"/>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row>
    <row r="148" spans="1:67" ht="67.5">
      <c r="A148" s="145" t="s">
        <v>198</v>
      </c>
      <c r="B148" s="31" t="s">
        <v>789</v>
      </c>
      <c r="C148" s="31"/>
      <c r="D148" s="32">
        <v>30</v>
      </c>
      <c r="E148" s="32">
        <v>30</v>
      </c>
      <c r="F148" s="32">
        <f t="shared" si="16"/>
        <v>60</v>
      </c>
      <c r="G148" s="77" t="s">
        <v>1400</v>
      </c>
      <c r="H148" s="129" t="s">
        <v>69</v>
      </c>
      <c r="J148" s="43"/>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row>
    <row r="149" spans="1:67" ht="67.5">
      <c r="A149" s="145" t="s">
        <v>199</v>
      </c>
      <c r="B149" s="31" t="s">
        <v>790</v>
      </c>
      <c r="C149" s="31"/>
      <c r="D149" s="32">
        <v>20</v>
      </c>
      <c r="E149" s="32">
        <v>20</v>
      </c>
      <c r="F149" s="32">
        <f t="shared" si="16"/>
        <v>40</v>
      </c>
      <c r="G149" s="77" t="s">
        <v>1410</v>
      </c>
      <c r="H149" s="129" t="s">
        <v>79</v>
      </c>
      <c r="J149" s="43"/>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row>
    <row r="150" spans="1:67" ht="90">
      <c r="A150" s="145" t="s">
        <v>200</v>
      </c>
      <c r="B150" s="31" t="s">
        <v>791</v>
      </c>
      <c r="C150" s="31"/>
      <c r="D150" s="32">
        <v>40</v>
      </c>
      <c r="E150" s="32">
        <v>40</v>
      </c>
      <c r="F150" s="32">
        <f t="shared" si="16"/>
        <v>80</v>
      </c>
      <c r="G150" s="77" t="s">
        <v>1400</v>
      </c>
      <c r="H150" s="68" t="s">
        <v>1237</v>
      </c>
      <c r="J150" s="43"/>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row>
    <row r="151" spans="1:67" ht="90">
      <c r="A151" s="145" t="s">
        <v>201</v>
      </c>
      <c r="B151" s="31" t="s">
        <v>792</v>
      </c>
      <c r="C151" s="31"/>
      <c r="D151" s="32">
        <v>70</v>
      </c>
      <c r="E151" s="32">
        <v>70</v>
      </c>
      <c r="F151" s="32">
        <f t="shared" si="16"/>
        <v>140</v>
      </c>
      <c r="G151" s="77" t="s">
        <v>1400</v>
      </c>
      <c r="H151" s="68" t="s">
        <v>1238</v>
      </c>
      <c r="J151" s="43"/>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row>
    <row r="152" spans="1:67" ht="90">
      <c r="A152" s="145" t="s">
        <v>202</v>
      </c>
      <c r="B152" s="31" t="s">
        <v>793</v>
      </c>
      <c r="C152" s="31"/>
      <c r="D152" s="154">
        <v>40</v>
      </c>
      <c r="E152" s="154">
        <v>40</v>
      </c>
      <c r="F152" s="32">
        <f t="shared" si="16"/>
        <v>80</v>
      </c>
      <c r="G152" s="77" t="s">
        <v>1400</v>
      </c>
      <c r="H152" s="68" t="s">
        <v>1411</v>
      </c>
      <c r="J152" s="43"/>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row>
    <row r="153" spans="1:67" ht="45">
      <c r="A153" s="145" t="s">
        <v>203</v>
      </c>
      <c r="B153" s="31" t="s">
        <v>533</v>
      </c>
      <c r="C153" s="31"/>
      <c r="D153" s="154">
        <v>60</v>
      </c>
      <c r="E153" s="154">
        <v>60</v>
      </c>
      <c r="F153" s="32">
        <f t="shared" si="16"/>
        <v>120</v>
      </c>
      <c r="G153" s="77" t="s">
        <v>543</v>
      </c>
      <c r="H153" s="129" t="s">
        <v>73</v>
      </c>
      <c r="J153" s="43"/>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row>
    <row r="154" spans="1:67" ht="90">
      <c r="A154" s="145" t="s">
        <v>204</v>
      </c>
      <c r="B154" s="31" t="s">
        <v>794</v>
      </c>
      <c r="C154" s="31"/>
      <c r="D154" s="32">
        <v>60</v>
      </c>
      <c r="E154" s="32">
        <v>60</v>
      </c>
      <c r="F154" s="32">
        <f t="shared" si="16"/>
        <v>120</v>
      </c>
      <c r="G154" s="77" t="s">
        <v>1400</v>
      </c>
      <c r="H154" s="129" t="s">
        <v>73</v>
      </c>
      <c r="J154" s="43"/>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row>
    <row r="155" spans="1:67" ht="90">
      <c r="A155" s="145" t="s">
        <v>205</v>
      </c>
      <c r="B155" s="31" t="s">
        <v>795</v>
      </c>
      <c r="C155" s="31"/>
      <c r="D155" s="32">
        <v>20</v>
      </c>
      <c r="E155" s="32">
        <v>20</v>
      </c>
      <c r="F155" s="32">
        <f t="shared" si="16"/>
        <v>40</v>
      </c>
      <c r="G155" s="77" t="s">
        <v>1400</v>
      </c>
      <c r="H155" s="129" t="s">
        <v>79</v>
      </c>
      <c r="J155" s="43"/>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row>
    <row r="156" spans="1:67" ht="45">
      <c r="A156" s="145" t="s">
        <v>206</v>
      </c>
      <c r="B156" s="31" t="s">
        <v>796</v>
      </c>
      <c r="C156" s="31"/>
      <c r="D156" s="32">
        <v>15</v>
      </c>
      <c r="E156" s="32">
        <v>15</v>
      </c>
      <c r="F156" s="32">
        <f t="shared" si="16"/>
        <v>30</v>
      </c>
      <c r="G156" s="77" t="s">
        <v>1400</v>
      </c>
      <c r="H156" s="129" t="s">
        <v>79</v>
      </c>
      <c r="J156" s="43"/>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row>
    <row r="157" spans="1:67" ht="45">
      <c r="A157" s="145" t="s">
        <v>587</v>
      </c>
      <c r="B157" s="29" t="s">
        <v>797</v>
      </c>
      <c r="C157" s="29"/>
      <c r="D157" s="39">
        <v>200</v>
      </c>
      <c r="E157" s="39">
        <v>0</v>
      </c>
      <c r="F157" s="39">
        <f>E157+D157</f>
        <v>200</v>
      </c>
      <c r="G157" s="82"/>
      <c r="H157" s="132" t="s">
        <v>76</v>
      </c>
      <c r="J157" s="43"/>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row>
    <row r="158" spans="1:67" ht="45">
      <c r="A158" s="145" t="s">
        <v>598</v>
      </c>
      <c r="B158" s="29" t="s">
        <v>798</v>
      </c>
      <c r="C158" s="29"/>
      <c r="D158" s="39">
        <v>300</v>
      </c>
      <c r="E158" s="39">
        <v>0</v>
      </c>
      <c r="F158" s="39">
        <f>E158+D158</f>
        <v>300</v>
      </c>
      <c r="G158" s="82"/>
      <c r="H158" s="132" t="s">
        <v>78</v>
      </c>
      <c r="J158" s="43"/>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row>
    <row r="159" spans="1:67" ht="26.25">
      <c r="A159" s="148"/>
      <c r="B159" s="54" t="s">
        <v>799</v>
      </c>
      <c r="C159" s="54"/>
      <c r="D159" s="153">
        <f>SUM(D160:D165)</f>
        <v>230</v>
      </c>
      <c r="E159" s="153">
        <f t="shared" ref="E159:F159" si="17">SUM(E160:E165)</f>
        <v>290</v>
      </c>
      <c r="F159" s="153">
        <f t="shared" si="17"/>
        <v>520</v>
      </c>
      <c r="G159" s="75"/>
      <c r="H159" s="125"/>
      <c r="J159" s="43"/>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row>
    <row r="160" spans="1:67" ht="45">
      <c r="A160" s="145" t="s">
        <v>207</v>
      </c>
      <c r="B160" s="31" t="s">
        <v>800</v>
      </c>
      <c r="C160" s="31"/>
      <c r="D160" s="32">
        <v>30</v>
      </c>
      <c r="E160" s="32">
        <v>30</v>
      </c>
      <c r="F160" s="32">
        <f t="shared" ref="F160:F165" si="18">SUM(D160:E160)</f>
        <v>60</v>
      </c>
      <c r="G160" s="77" t="s">
        <v>1400</v>
      </c>
      <c r="H160" s="129" t="s">
        <v>69</v>
      </c>
      <c r="J160" s="43"/>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row>
    <row r="161" spans="1:67" ht="60">
      <c r="A161" s="145" t="s">
        <v>208</v>
      </c>
      <c r="B161" s="31" t="s">
        <v>801</v>
      </c>
      <c r="C161" s="31"/>
      <c r="D161" s="32">
        <v>30</v>
      </c>
      <c r="E161" s="32">
        <v>30</v>
      </c>
      <c r="F161" s="32">
        <f t="shared" si="18"/>
        <v>60</v>
      </c>
      <c r="G161" s="77" t="s">
        <v>1412</v>
      </c>
      <c r="H161" s="129" t="s">
        <v>69</v>
      </c>
      <c r="J161" s="43"/>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row>
    <row r="162" spans="1:67" ht="157.5">
      <c r="A162" s="145" t="s">
        <v>209</v>
      </c>
      <c r="B162" s="31" t="s">
        <v>802</v>
      </c>
      <c r="C162" s="31"/>
      <c r="D162" s="154">
        <v>75</v>
      </c>
      <c r="E162" s="154">
        <v>75</v>
      </c>
      <c r="F162" s="32">
        <f t="shared" si="18"/>
        <v>150</v>
      </c>
      <c r="G162" s="77" t="s">
        <v>1400</v>
      </c>
      <c r="H162" s="129" t="s">
        <v>83</v>
      </c>
      <c r="J162" s="43"/>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row>
    <row r="163" spans="1:67" ht="45">
      <c r="A163" s="145" t="s">
        <v>210</v>
      </c>
      <c r="B163" s="31" t="s">
        <v>803</v>
      </c>
      <c r="C163" s="31"/>
      <c r="D163" s="32">
        <v>0</v>
      </c>
      <c r="E163" s="32">
        <v>60</v>
      </c>
      <c r="F163" s="32">
        <f t="shared" si="18"/>
        <v>60</v>
      </c>
      <c r="G163" s="83" t="s">
        <v>7</v>
      </c>
      <c r="H163" s="129" t="s">
        <v>1239</v>
      </c>
      <c r="J163" s="43"/>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row>
    <row r="164" spans="1:67" ht="135">
      <c r="A164" s="145" t="s">
        <v>211</v>
      </c>
      <c r="B164" s="31" t="s">
        <v>804</v>
      </c>
      <c r="C164" s="31"/>
      <c r="D164" s="32">
        <v>60</v>
      </c>
      <c r="E164" s="32">
        <v>60</v>
      </c>
      <c r="F164" s="32">
        <f t="shared" si="18"/>
        <v>120</v>
      </c>
      <c r="G164" s="77" t="s">
        <v>1413</v>
      </c>
      <c r="H164" s="129" t="s">
        <v>73</v>
      </c>
      <c r="J164" s="43"/>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row>
    <row r="165" spans="1:67" ht="67.5">
      <c r="A165" s="145" t="s">
        <v>212</v>
      </c>
      <c r="B165" s="31" t="s">
        <v>805</v>
      </c>
      <c r="C165" s="31"/>
      <c r="D165" s="32">
        <v>35</v>
      </c>
      <c r="E165" s="32">
        <v>35</v>
      </c>
      <c r="F165" s="32">
        <f t="shared" si="18"/>
        <v>70</v>
      </c>
      <c r="G165" s="77" t="s">
        <v>545</v>
      </c>
      <c r="H165" s="129" t="s">
        <v>75</v>
      </c>
      <c r="J165" s="43"/>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row>
    <row r="166" spans="1:67" ht="26.25">
      <c r="A166" s="148"/>
      <c r="B166" s="54" t="s">
        <v>806</v>
      </c>
      <c r="C166" s="54"/>
      <c r="D166" s="153">
        <f>D167</f>
        <v>25</v>
      </c>
      <c r="E166" s="153">
        <f t="shared" ref="E166:F166" si="19">E167</f>
        <v>25</v>
      </c>
      <c r="F166" s="153">
        <f t="shared" si="19"/>
        <v>50</v>
      </c>
      <c r="G166" s="75"/>
      <c r="H166" s="125"/>
      <c r="J166" s="43"/>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row>
    <row r="167" spans="1:67" ht="45">
      <c r="A167" s="145" t="s">
        <v>213</v>
      </c>
      <c r="B167" s="31" t="s">
        <v>807</v>
      </c>
      <c r="C167" s="31"/>
      <c r="D167" s="32">
        <v>25</v>
      </c>
      <c r="E167" s="32">
        <v>25</v>
      </c>
      <c r="F167" s="32">
        <f>SUM(D167:E167)</f>
        <v>50</v>
      </c>
      <c r="G167" s="77" t="s">
        <v>1177</v>
      </c>
      <c r="H167" s="129" t="s">
        <v>61</v>
      </c>
      <c r="J167" s="44"/>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row>
    <row r="168" spans="1:67" s="8" customFormat="1" ht="26.25">
      <c r="A168" s="147" t="s">
        <v>548</v>
      </c>
      <c r="B168" s="61" t="s">
        <v>8</v>
      </c>
      <c r="C168" s="61"/>
      <c r="D168" s="95">
        <f>SUM(D169+D184+D193+D206+D215+D222+D229)</f>
        <v>5020</v>
      </c>
      <c r="E168" s="95">
        <f t="shared" ref="E168:F168" si="20">SUM(E169+E184+E193+E206+E215+E222+E229)</f>
        <v>4060</v>
      </c>
      <c r="F168" s="95">
        <f t="shared" si="20"/>
        <v>9080</v>
      </c>
      <c r="G168" s="74"/>
      <c r="H168" s="133"/>
      <c r="I168"/>
      <c r="J168" s="9"/>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row>
    <row r="169" spans="1:67" s="15" customFormat="1" ht="52.5">
      <c r="A169" s="148"/>
      <c r="B169" s="54" t="s">
        <v>808</v>
      </c>
      <c r="C169" s="54"/>
      <c r="D169" s="153">
        <f>SUM(D170:D183)</f>
        <v>2145</v>
      </c>
      <c r="E169" s="153">
        <f>SUM(E170:E183)</f>
        <v>1365</v>
      </c>
      <c r="F169" s="153">
        <f>SUM(F170:F183)</f>
        <v>3510</v>
      </c>
      <c r="G169" s="75"/>
      <c r="H169" s="125"/>
      <c r="I169"/>
      <c r="J169" s="16"/>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row>
    <row r="170" spans="1:67" s="11" customFormat="1" ht="114.75" customHeight="1">
      <c r="A170" s="145" t="s">
        <v>214</v>
      </c>
      <c r="B170" s="31" t="s">
        <v>809</v>
      </c>
      <c r="C170" s="31"/>
      <c r="D170" s="32">
        <v>120</v>
      </c>
      <c r="E170" s="32">
        <v>100</v>
      </c>
      <c r="F170" s="32">
        <f t="shared" ref="F170:F183" si="21">SUM(D170:E170)</f>
        <v>220</v>
      </c>
      <c r="G170" s="77" t="s">
        <v>1178</v>
      </c>
      <c r="H170" s="129" t="s">
        <v>1193</v>
      </c>
      <c r="I170"/>
      <c r="J170" s="9"/>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row>
    <row r="171" spans="1:67" s="11" customFormat="1" ht="45">
      <c r="A171" s="145" t="s">
        <v>215</v>
      </c>
      <c r="B171" s="31" t="s">
        <v>810</v>
      </c>
      <c r="C171" s="31"/>
      <c r="D171" s="32">
        <v>30</v>
      </c>
      <c r="E171" s="32">
        <v>30</v>
      </c>
      <c r="F171" s="32">
        <f t="shared" si="21"/>
        <v>60</v>
      </c>
      <c r="G171" s="77" t="s">
        <v>1178</v>
      </c>
      <c r="H171" s="129" t="s">
        <v>69</v>
      </c>
      <c r="I171"/>
      <c r="J171" s="9"/>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row>
    <row r="172" spans="1:67" s="11" customFormat="1" ht="180">
      <c r="A172" s="145" t="s">
        <v>216</v>
      </c>
      <c r="B172" s="31" t="s">
        <v>811</v>
      </c>
      <c r="C172" s="31"/>
      <c r="D172" s="32">
        <v>380</v>
      </c>
      <c r="E172" s="32">
        <v>320</v>
      </c>
      <c r="F172" s="32">
        <f t="shared" si="21"/>
        <v>700</v>
      </c>
      <c r="G172" s="77" t="s">
        <v>1178</v>
      </c>
      <c r="H172" s="129" t="s">
        <v>1240</v>
      </c>
      <c r="I172"/>
      <c r="J172" s="9"/>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row>
    <row r="173" spans="1:67" s="11" customFormat="1" ht="67.5">
      <c r="A173" s="145" t="s">
        <v>217</v>
      </c>
      <c r="B173" s="31" t="s">
        <v>812</v>
      </c>
      <c r="C173" s="31"/>
      <c r="D173" s="32">
        <v>120</v>
      </c>
      <c r="E173" s="32">
        <v>120</v>
      </c>
      <c r="F173" s="32">
        <f t="shared" si="21"/>
        <v>240</v>
      </c>
      <c r="G173" s="77" t="s">
        <v>1178</v>
      </c>
      <c r="H173" s="129" t="s">
        <v>72</v>
      </c>
      <c r="I173"/>
      <c r="J173" s="9"/>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row>
    <row r="174" spans="1:67" s="11" customFormat="1" ht="45">
      <c r="A174" s="145" t="s">
        <v>218</v>
      </c>
      <c r="B174" s="31" t="s">
        <v>813</v>
      </c>
      <c r="C174" s="31"/>
      <c r="D174" s="154">
        <v>50</v>
      </c>
      <c r="E174" s="154">
        <v>50</v>
      </c>
      <c r="F174" s="32">
        <f t="shared" si="21"/>
        <v>100</v>
      </c>
      <c r="G174" s="77" t="s">
        <v>1178</v>
      </c>
      <c r="H174" s="129" t="s">
        <v>64</v>
      </c>
      <c r="I174"/>
      <c r="J174" s="9"/>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row>
    <row r="175" spans="1:67" s="11" customFormat="1" ht="112.5">
      <c r="A175" s="145" t="s">
        <v>219</v>
      </c>
      <c r="B175" s="31" t="s">
        <v>814</v>
      </c>
      <c r="C175" s="31"/>
      <c r="D175" s="32">
        <v>60</v>
      </c>
      <c r="E175" s="32">
        <v>60</v>
      </c>
      <c r="F175" s="32">
        <f t="shared" si="21"/>
        <v>120</v>
      </c>
      <c r="G175" s="77" t="s">
        <v>1178</v>
      </c>
      <c r="H175" s="129" t="s">
        <v>73</v>
      </c>
      <c r="I175"/>
      <c r="J175" s="9"/>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row>
    <row r="176" spans="1:67" s="11" customFormat="1" ht="67.5">
      <c r="A176" s="145" t="s">
        <v>220</v>
      </c>
      <c r="B176" s="31" t="s">
        <v>815</v>
      </c>
      <c r="C176" s="31"/>
      <c r="D176" s="32">
        <v>75</v>
      </c>
      <c r="E176" s="32">
        <v>75</v>
      </c>
      <c r="F176" s="32">
        <f t="shared" si="21"/>
        <v>150</v>
      </c>
      <c r="G176" s="77" t="s">
        <v>1178</v>
      </c>
      <c r="H176" s="129" t="s">
        <v>83</v>
      </c>
      <c r="I176"/>
      <c r="J176" s="9"/>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row>
    <row r="177" spans="1:67" s="11" customFormat="1" ht="120.75" customHeight="1">
      <c r="A177" s="145" t="s">
        <v>221</v>
      </c>
      <c r="B177" s="31" t="s">
        <v>816</v>
      </c>
      <c r="C177" s="31"/>
      <c r="D177" s="32">
        <v>50</v>
      </c>
      <c r="E177" s="32">
        <v>50</v>
      </c>
      <c r="F177" s="32">
        <f t="shared" si="21"/>
        <v>100</v>
      </c>
      <c r="G177" s="77" t="s">
        <v>1178</v>
      </c>
      <c r="H177" s="68" t="s">
        <v>1336</v>
      </c>
      <c r="I177"/>
      <c r="J177" s="9"/>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row>
    <row r="178" spans="1:67" s="11" customFormat="1" ht="67.5">
      <c r="A178" s="145" t="s">
        <v>222</v>
      </c>
      <c r="B178" s="31" t="s">
        <v>817</v>
      </c>
      <c r="C178" s="31"/>
      <c r="D178" s="32">
        <v>60</v>
      </c>
      <c r="E178" s="32">
        <v>60</v>
      </c>
      <c r="F178" s="32">
        <f t="shared" si="21"/>
        <v>120</v>
      </c>
      <c r="G178" s="77" t="s">
        <v>1178</v>
      </c>
      <c r="H178" s="129" t="s">
        <v>73</v>
      </c>
      <c r="I178"/>
      <c r="J178" s="9"/>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row>
    <row r="179" spans="1:67" s="11" customFormat="1" ht="45">
      <c r="A179" s="145" t="s">
        <v>223</v>
      </c>
      <c r="B179" s="31" t="s">
        <v>818</v>
      </c>
      <c r="C179" s="31"/>
      <c r="D179" s="32">
        <v>50</v>
      </c>
      <c r="E179" s="32">
        <v>50</v>
      </c>
      <c r="F179" s="32">
        <f t="shared" si="21"/>
        <v>100</v>
      </c>
      <c r="G179" s="77" t="s">
        <v>544</v>
      </c>
      <c r="H179" s="129" t="s">
        <v>64</v>
      </c>
      <c r="I179"/>
      <c r="J179" s="9"/>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row>
    <row r="180" spans="1:67" s="11" customFormat="1" ht="45">
      <c r="A180" s="145" t="s">
        <v>224</v>
      </c>
      <c r="B180" s="31" t="s">
        <v>819</v>
      </c>
      <c r="C180" s="31"/>
      <c r="D180" s="32">
        <v>350</v>
      </c>
      <c r="E180" s="32">
        <v>350</v>
      </c>
      <c r="F180" s="32">
        <f t="shared" si="21"/>
        <v>700</v>
      </c>
      <c r="G180" s="77" t="s">
        <v>1178</v>
      </c>
      <c r="H180" s="129" t="s">
        <v>1241</v>
      </c>
      <c r="I180"/>
      <c r="J180" s="9"/>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row>
    <row r="181" spans="1:67" s="11" customFormat="1" ht="60">
      <c r="A181" s="145" t="s">
        <v>225</v>
      </c>
      <c r="B181" s="31" t="s">
        <v>820</v>
      </c>
      <c r="C181" s="31"/>
      <c r="D181" s="32">
        <v>60</v>
      </c>
      <c r="E181" s="32">
        <v>60</v>
      </c>
      <c r="F181" s="32">
        <f t="shared" si="21"/>
        <v>120</v>
      </c>
      <c r="G181" s="77" t="s">
        <v>1179</v>
      </c>
      <c r="H181" s="129" t="s">
        <v>73</v>
      </c>
      <c r="I181"/>
      <c r="J181" s="9"/>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row>
    <row r="182" spans="1:67" s="11" customFormat="1" ht="112.5">
      <c r="A182" s="145" t="s">
        <v>226</v>
      </c>
      <c r="B182" s="31" t="s">
        <v>821</v>
      </c>
      <c r="C182" s="31"/>
      <c r="D182" s="32">
        <v>40</v>
      </c>
      <c r="E182" s="32">
        <v>40</v>
      </c>
      <c r="F182" s="32">
        <f t="shared" si="21"/>
        <v>80</v>
      </c>
      <c r="G182" s="77" t="s">
        <v>1179</v>
      </c>
      <c r="H182" s="68" t="s">
        <v>1242</v>
      </c>
      <c r="I182"/>
      <c r="J182" s="9"/>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row>
    <row r="183" spans="1:67" s="11" customFormat="1" ht="67.5">
      <c r="A183" s="145" t="s">
        <v>1372</v>
      </c>
      <c r="B183" s="30" t="s">
        <v>1375</v>
      </c>
      <c r="C183" s="30"/>
      <c r="D183" s="24">
        <v>700</v>
      </c>
      <c r="E183" s="24">
        <v>0</v>
      </c>
      <c r="F183" s="24">
        <f t="shared" si="21"/>
        <v>700</v>
      </c>
      <c r="G183" s="89"/>
      <c r="H183" s="136"/>
      <c r="I183"/>
      <c r="J183" s="9"/>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row>
    <row r="184" spans="1:67" s="10" customFormat="1" ht="26.25">
      <c r="A184" s="150"/>
      <c r="B184" s="54" t="s">
        <v>822</v>
      </c>
      <c r="C184" s="55"/>
      <c r="D184" s="153">
        <f>SUM(D185:D192)</f>
        <v>360</v>
      </c>
      <c r="E184" s="153">
        <f t="shared" ref="E184:F184" si="22">SUM(E185:E192)</f>
        <v>360</v>
      </c>
      <c r="F184" s="153">
        <f t="shared" si="22"/>
        <v>720</v>
      </c>
      <c r="G184" s="75"/>
      <c r="H184" s="143"/>
      <c r="I184"/>
      <c r="J184" s="9"/>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row>
    <row r="185" spans="1:67" s="12" customFormat="1" ht="45">
      <c r="A185" s="145" t="s">
        <v>227</v>
      </c>
      <c r="B185" s="31" t="s">
        <v>823</v>
      </c>
      <c r="C185" s="31"/>
      <c r="D185" s="32">
        <v>50</v>
      </c>
      <c r="E185" s="32">
        <v>50</v>
      </c>
      <c r="F185" s="32">
        <f t="shared" ref="F185:F192" si="23">SUM(D185:E185)</f>
        <v>100</v>
      </c>
      <c r="G185" s="77" t="s">
        <v>1178</v>
      </c>
      <c r="H185" s="129" t="s">
        <v>64</v>
      </c>
      <c r="I185"/>
      <c r="J185" s="9"/>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row>
    <row r="186" spans="1:67" s="11" customFormat="1" ht="45">
      <c r="A186" s="145" t="s">
        <v>228</v>
      </c>
      <c r="B186" s="31" t="s">
        <v>824</v>
      </c>
      <c r="C186" s="31"/>
      <c r="D186" s="32">
        <v>80</v>
      </c>
      <c r="E186" s="32">
        <v>80</v>
      </c>
      <c r="F186" s="32">
        <f t="shared" si="23"/>
        <v>160</v>
      </c>
      <c r="G186" s="77" t="s">
        <v>1178</v>
      </c>
      <c r="H186" s="129" t="s">
        <v>59</v>
      </c>
      <c r="I186"/>
      <c r="J186" s="9"/>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row>
    <row r="187" spans="1:67" s="11" customFormat="1" ht="45">
      <c r="A187" s="145" t="s">
        <v>229</v>
      </c>
      <c r="B187" s="31" t="s">
        <v>825</v>
      </c>
      <c r="C187" s="31"/>
      <c r="D187" s="32">
        <v>20</v>
      </c>
      <c r="E187" s="32">
        <v>20</v>
      </c>
      <c r="F187" s="32">
        <f t="shared" si="23"/>
        <v>40</v>
      </c>
      <c r="G187" s="77" t="s">
        <v>1178</v>
      </c>
      <c r="H187" s="129" t="s">
        <v>79</v>
      </c>
      <c r="I187"/>
      <c r="J187" s="9"/>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row>
    <row r="188" spans="1:67" s="11" customFormat="1" ht="90">
      <c r="A188" s="145" t="s">
        <v>230</v>
      </c>
      <c r="B188" s="31" t="s">
        <v>826</v>
      </c>
      <c r="C188" s="31"/>
      <c r="D188" s="32">
        <v>30</v>
      </c>
      <c r="E188" s="32">
        <v>30</v>
      </c>
      <c r="F188" s="32">
        <f t="shared" si="23"/>
        <v>60</v>
      </c>
      <c r="G188" s="77" t="s">
        <v>1178</v>
      </c>
      <c r="H188" s="68" t="s">
        <v>1243</v>
      </c>
      <c r="I188"/>
      <c r="J188" s="9"/>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row>
    <row r="189" spans="1:67" s="11" customFormat="1" ht="45">
      <c r="A189" s="145" t="s">
        <v>231</v>
      </c>
      <c r="B189" s="31" t="s">
        <v>827</v>
      </c>
      <c r="C189" s="31"/>
      <c r="D189" s="32">
        <v>50</v>
      </c>
      <c r="E189" s="32">
        <v>50</v>
      </c>
      <c r="F189" s="32">
        <f t="shared" si="23"/>
        <v>100</v>
      </c>
      <c r="G189" s="77" t="s">
        <v>1178</v>
      </c>
      <c r="H189" s="129" t="s">
        <v>64</v>
      </c>
      <c r="I189"/>
      <c r="J189" s="9"/>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row>
    <row r="190" spans="1:67" s="11" customFormat="1" ht="112.5">
      <c r="A190" s="145" t="s">
        <v>232</v>
      </c>
      <c r="B190" s="31" t="s">
        <v>828</v>
      </c>
      <c r="C190" s="31"/>
      <c r="D190" s="32">
        <v>30</v>
      </c>
      <c r="E190" s="32">
        <v>30</v>
      </c>
      <c r="F190" s="32">
        <f t="shared" si="23"/>
        <v>60</v>
      </c>
      <c r="G190" s="77" t="s">
        <v>1178</v>
      </c>
      <c r="H190" s="68" t="s">
        <v>1244</v>
      </c>
      <c r="I190"/>
      <c r="J190" s="9"/>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row>
    <row r="191" spans="1:67" s="11" customFormat="1" ht="45">
      <c r="A191" s="145" t="s">
        <v>233</v>
      </c>
      <c r="B191" s="31" t="s">
        <v>829</v>
      </c>
      <c r="C191" s="31"/>
      <c r="D191" s="32">
        <v>20</v>
      </c>
      <c r="E191" s="32">
        <v>20</v>
      </c>
      <c r="F191" s="32">
        <f t="shared" si="23"/>
        <v>40</v>
      </c>
      <c r="G191" s="77" t="s">
        <v>543</v>
      </c>
      <c r="H191" s="129" t="s">
        <v>79</v>
      </c>
      <c r="I191"/>
      <c r="J191" s="9"/>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row>
    <row r="192" spans="1:67" s="11" customFormat="1" ht="90">
      <c r="A192" s="145" t="s">
        <v>234</v>
      </c>
      <c r="B192" s="31" t="s">
        <v>830</v>
      </c>
      <c r="C192" s="31"/>
      <c r="D192" s="32">
        <v>80</v>
      </c>
      <c r="E192" s="32">
        <v>80</v>
      </c>
      <c r="F192" s="32">
        <f t="shared" si="23"/>
        <v>160</v>
      </c>
      <c r="G192" s="77" t="s">
        <v>1180</v>
      </c>
      <c r="H192" s="68" t="s">
        <v>1337</v>
      </c>
      <c r="I192"/>
      <c r="J192" s="9"/>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row>
    <row r="193" spans="1:67" s="10" customFormat="1" ht="26.25">
      <c r="A193" s="150"/>
      <c r="B193" s="54" t="s">
        <v>1356</v>
      </c>
      <c r="C193" s="55"/>
      <c r="D193" s="34">
        <f>SUM(D194:D205)</f>
        <v>730</v>
      </c>
      <c r="E193" s="34">
        <f t="shared" ref="E193:F193" si="24">SUM(E194:E205)</f>
        <v>680</v>
      </c>
      <c r="F193" s="34">
        <f t="shared" si="24"/>
        <v>1410</v>
      </c>
      <c r="G193" s="79"/>
      <c r="H193" s="143"/>
      <c r="I193"/>
      <c r="J193" s="9"/>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row>
    <row r="194" spans="1:67" s="11" customFormat="1" ht="45">
      <c r="A194" s="145" t="s">
        <v>235</v>
      </c>
      <c r="B194" s="31" t="s">
        <v>831</v>
      </c>
      <c r="C194" s="31"/>
      <c r="D194" s="32">
        <v>120</v>
      </c>
      <c r="E194" s="32">
        <v>120</v>
      </c>
      <c r="F194" s="32">
        <f t="shared" ref="F194:F205" si="25">SUM(D194:E194)</f>
        <v>240</v>
      </c>
      <c r="G194" s="77" t="s">
        <v>1414</v>
      </c>
      <c r="H194" s="129" t="s">
        <v>72</v>
      </c>
      <c r="I194"/>
      <c r="J194" s="9"/>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row>
    <row r="195" spans="1:67" s="11" customFormat="1" ht="60">
      <c r="A195" s="145" t="s">
        <v>236</v>
      </c>
      <c r="B195" s="31" t="s">
        <v>832</v>
      </c>
      <c r="C195" s="31"/>
      <c r="D195" s="32">
        <v>50</v>
      </c>
      <c r="E195" s="32">
        <v>50</v>
      </c>
      <c r="F195" s="32">
        <f t="shared" si="25"/>
        <v>100</v>
      </c>
      <c r="G195" s="77" t="s">
        <v>1179</v>
      </c>
      <c r="H195" s="129" t="s">
        <v>64</v>
      </c>
      <c r="I195"/>
      <c r="J195" s="9"/>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row>
    <row r="196" spans="1:67" s="11" customFormat="1" ht="45">
      <c r="A196" s="145" t="s">
        <v>237</v>
      </c>
      <c r="B196" s="31" t="s">
        <v>833</v>
      </c>
      <c r="C196" s="31"/>
      <c r="D196" s="32">
        <v>50</v>
      </c>
      <c r="E196" s="32">
        <v>50</v>
      </c>
      <c r="F196" s="32">
        <f t="shared" si="25"/>
        <v>100</v>
      </c>
      <c r="G196" s="77" t="s">
        <v>1180</v>
      </c>
      <c r="H196" s="129" t="s">
        <v>64</v>
      </c>
      <c r="I196"/>
      <c r="J196" s="9"/>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row>
    <row r="197" spans="1:67" s="11" customFormat="1" ht="45">
      <c r="A197" s="145" t="s">
        <v>238</v>
      </c>
      <c r="B197" s="31" t="s">
        <v>834</v>
      </c>
      <c r="C197" s="31"/>
      <c r="D197" s="32">
        <v>50</v>
      </c>
      <c r="E197" s="32">
        <v>50</v>
      </c>
      <c r="F197" s="32">
        <f t="shared" si="25"/>
        <v>100</v>
      </c>
      <c r="G197" s="77" t="s">
        <v>1180</v>
      </c>
      <c r="H197" s="129" t="s">
        <v>64</v>
      </c>
      <c r="I197"/>
      <c r="J197" s="9"/>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row>
    <row r="198" spans="1:67" s="11" customFormat="1" ht="45">
      <c r="A198" s="145" t="s">
        <v>239</v>
      </c>
      <c r="B198" s="31" t="s">
        <v>835</v>
      </c>
      <c r="C198" s="31"/>
      <c r="D198" s="32">
        <v>20</v>
      </c>
      <c r="E198" s="32">
        <v>20</v>
      </c>
      <c r="F198" s="32">
        <f t="shared" si="25"/>
        <v>40</v>
      </c>
      <c r="G198" s="77" t="s">
        <v>1180</v>
      </c>
      <c r="H198" s="129" t="s">
        <v>79</v>
      </c>
      <c r="I198"/>
      <c r="J198" s="9"/>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row>
    <row r="199" spans="1:67" s="14" customFormat="1" ht="45">
      <c r="A199" s="145" t="s">
        <v>240</v>
      </c>
      <c r="B199" s="31" t="s">
        <v>836</v>
      </c>
      <c r="C199" s="31"/>
      <c r="D199" s="32">
        <v>50</v>
      </c>
      <c r="E199" s="32">
        <v>0</v>
      </c>
      <c r="F199" s="32">
        <f t="shared" si="25"/>
        <v>50</v>
      </c>
      <c r="G199" s="77" t="s">
        <v>9</v>
      </c>
      <c r="H199" s="129" t="s">
        <v>1215</v>
      </c>
      <c r="I199"/>
      <c r="J199" s="13"/>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row>
    <row r="200" spans="1:67" s="11" customFormat="1" ht="90">
      <c r="A200" s="145" t="s">
        <v>241</v>
      </c>
      <c r="B200" s="31" t="s">
        <v>837</v>
      </c>
      <c r="C200" s="31"/>
      <c r="D200" s="32">
        <v>150</v>
      </c>
      <c r="E200" s="32">
        <v>150</v>
      </c>
      <c r="F200" s="32">
        <f t="shared" si="25"/>
        <v>300</v>
      </c>
      <c r="G200" s="77" t="s">
        <v>1180</v>
      </c>
      <c r="H200" s="129" t="s">
        <v>1192</v>
      </c>
      <c r="I200"/>
      <c r="J200" s="9"/>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row>
    <row r="201" spans="1:67" s="14" customFormat="1" ht="45">
      <c r="A201" s="145" t="s">
        <v>242</v>
      </c>
      <c r="B201" s="31" t="s">
        <v>838</v>
      </c>
      <c r="C201" s="31"/>
      <c r="D201" s="32">
        <v>50</v>
      </c>
      <c r="E201" s="32">
        <v>50</v>
      </c>
      <c r="F201" s="32">
        <f t="shared" si="25"/>
        <v>100</v>
      </c>
      <c r="G201" s="77" t="s">
        <v>1180</v>
      </c>
      <c r="H201" s="129" t="s">
        <v>64</v>
      </c>
      <c r="I201"/>
      <c r="J201" s="13"/>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row>
    <row r="202" spans="1:67" s="14" customFormat="1" ht="45">
      <c r="A202" s="145" t="s">
        <v>243</v>
      </c>
      <c r="B202" s="31" t="s">
        <v>839</v>
      </c>
      <c r="C202" s="31"/>
      <c r="D202" s="32">
        <v>100</v>
      </c>
      <c r="E202" s="32">
        <v>100</v>
      </c>
      <c r="F202" s="32">
        <f t="shared" si="25"/>
        <v>200</v>
      </c>
      <c r="G202" s="77" t="s">
        <v>1180</v>
      </c>
      <c r="H202" s="129" t="s">
        <v>60</v>
      </c>
      <c r="I202"/>
      <c r="J202" s="13"/>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row>
    <row r="203" spans="1:67" s="14" customFormat="1" ht="45">
      <c r="A203" s="145" t="s">
        <v>244</v>
      </c>
      <c r="B203" s="31" t="s">
        <v>840</v>
      </c>
      <c r="C203" s="31"/>
      <c r="D203" s="32">
        <v>50</v>
      </c>
      <c r="E203" s="32">
        <v>50</v>
      </c>
      <c r="F203" s="32">
        <f t="shared" si="25"/>
        <v>100</v>
      </c>
      <c r="G203" s="77" t="s">
        <v>1180</v>
      </c>
      <c r="H203" s="129" t="s">
        <v>64</v>
      </c>
      <c r="I203"/>
      <c r="J203" s="13"/>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row>
    <row r="204" spans="1:67" s="14" customFormat="1" ht="45">
      <c r="A204" s="145" t="s">
        <v>245</v>
      </c>
      <c r="B204" s="31" t="s">
        <v>841</v>
      </c>
      <c r="C204" s="31"/>
      <c r="D204" s="32">
        <v>20</v>
      </c>
      <c r="E204" s="32">
        <v>20</v>
      </c>
      <c r="F204" s="32">
        <f t="shared" si="25"/>
        <v>40</v>
      </c>
      <c r="G204" s="77" t="s">
        <v>543</v>
      </c>
      <c r="H204" s="129" t="s">
        <v>79</v>
      </c>
      <c r="I204"/>
      <c r="J204" s="13"/>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row>
    <row r="205" spans="1:67" s="14" customFormat="1" ht="45">
      <c r="A205" s="145" t="s">
        <v>246</v>
      </c>
      <c r="B205" s="31" t="s">
        <v>842</v>
      </c>
      <c r="C205" s="31"/>
      <c r="D205" s="154">
        <v>20</v>
      </c>
      <c r="E205" s="154">
        <v>20</v>
      </c>
      <c r="F205" s="32">
        <f t="shared" si="25"/>
        <v>40</v>
      </c>
      <c r="G205" s="77" t="s">
        <v>1180</v>
      </c>
      <c r="H205" s="129" t="s">
        <v>79</v>
      </c>
      <c r="I205"/>
      <c r="J205" s="13"/>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row>
    <row r="206" spans="1:67" s="10" customFormat="1" ht="26.25">
      <c r="A206" s="150"/>
      <c r="B206" s="54" t="s">
        <v>645</v>
      </c>
      <c r="C206" s="55"/>
      <c r="D206" s="34">
        <f>SUM(D207:D214)</f>
        <v>345</v>
      </c>
      <c r="E206" s="34">
        <f t="shared" ref="E206:F206" si="26">SUM(E207:E214)</f>
        <v>315</v>
      </c>
      <c r="F206" s="34">
        <f t="shared" si="26"/>
        <v>660</v>
      </c>
      <c r="G206" s="79"/>
      <c r="H206" s="143"/>
      <c r="I206"/>
      <c r="J206" s="9"/>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row>
    <row r="207" spans="1:67" s="14" customFormat="1" ht="45">
      <c r="A207" s="145" t="s">
        <v>247</v>
      </c>
      <c r="B207" s="31" t="s">
        <v>843</v>
      </c>
      <c r="C207" s="31"/>
      <c r="D207" s="32">
        <v>230</v>
      </c>
      <c r="E207" s="32">
        <v>200</v>
      </c>
      <c r="F207" s="32">
        <f t="shared" ref="F207:F214" si="27">SUM(D207:E207)</f>
        <v>430</v>
      </c>
      <c r="G207" s="77" t="s">
        <v>1180</v>
      </c>
      <c r="H207" s="129" t="s">
        <v>1245</v>
      </c>
      <c r="I207"/>
      <c r="J207" s="13"/>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row>
    <row r="208" spans="1:67" s="14" customFormat="1" ht="90">
      <c r="A208" s="145" t="s">
        <v>248</v>
      </c>
      <c r="B208" s="31" t="s">
        <v>844</v>
      </c>
      <c r="C208" s="31"/>
      <c r="D208" s="32">
        <v>40</v>
      </c>
      <c r="E208" s="32">
        <v>40</v>
      </c>
      <c r="F208" s="32">
        <f t="shared" si="27"/>
        <v>80</v>
      </c>
      <c r="G208" s="77" t="s">
        <v>1415</v>
      </c>
      <c r="H208" s="129" t="s">
        <v>70</v>
      </c>
      <c r="I208"/>
      <c r="J208" s="13"/>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row>
    <row r="209" spans="1:67" s="14" customFormat="1" ht="45">
      <c r="A209" s="145" t="s">
        <v>249</v>
      </c>
      <c r="B209" s="31" t="s">
        <v>845</v>
      </c>
      <c r="C209" s="31"/>
      <c r="D209" s="32">
        <v>20</v>
      </c>
      <c r="E209" s="32">
        <v>20</v>
      </c>
      <c r="F209" s="32">
        <f t="shared" si="27"/>
        <v>40</v>
      </c>
      <c r="G209" s="77" t="s">
        <v>1396</v>
      </c>
      <c r="H209" s="129" t="s">
        <v>79</v>
      </c>
      <c r="I209"/>
      <c r="J209" s="13"/>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row>
    <row r="210" spans="1:67" s="14" customFormat="1" ht="67.5">
      <c r="A210" s="145" t="s">
        <v>250</v>
      </c>
      <c r="B210" s="31" t="s">
        <v>846</v>
      </c>
      <c r="C210" s="31"/>
      <c r="D210" s="32">
        <v>15</v>
      </c>
      <c r="E210" s="32">
        <v>15</v>
      </c>
      <c r="F210" s="32">
        <f t="shared" si="27"/>
        <v>30</v>
      </c>
      <c r="G210" s="77" t="s">
        <v>1396</v>
      </c>
      <c r="H210" s="68" t="s">
        <v>1246</v>
      </c>
      <c r="I210"/>
      <c r="J210" s="13"/>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row>
    <row r="211" spans="1:67" s="14" customFormat="1" ht="45">
      <c r="A211" s="145" t="s">
        <v>251</v>
      </c>
      <c r="B211" s="31" t="s">
        <v>847</v>
      </c>
      <c r="C211" s="31"/>
      <c r="D211" s="32">
        <v>10</v>
      </c>
      <c r="E211" s="32">
        <v>10</v>
      </c>
      <c r="F211" s="32">
        <f t="shared" si="27"/>
        <v>20</v>
      </c>
      <c r="G211" s="77" t="s">
        <v>543</v>
      </c>
      <c r="H211" s="129" t="s">
        <v>67</v>
      </c>
      <c r="I211"/>
      <c r="J211" s="13"/>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row>
    <row r="212" spans="1:67" s="14" customFormat="1" ht="45">
      <c r="A212" s="145" t="s">
        <v>252</v>
      </c>
      <c r="B212" s="31" t="s">
        <v>848</v>
      </c>
      <c r="C212" s="31"/>
      <c r="D212" s="32">
        <v>10</v>
      </c>
      <c r="E212" s="32">
        <v>10</v>
      </c>
      <c r="F212" s="32">
        <f t="shared" si="27"/>
        <v>20</v>
      </c>
      <c r="G212" s="77" t="s">
        <v>1396</v>
      </c>
      <c r="H212" s="129" t="s">
        <v>67</v>
      </c>
      <c r="I212"/>
      <c r="J212" s="13"/>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row>
    <row r="213" spans="1:67" s="11" customFormat="1" ht="90">
      <c r="A213" s="145" t="s">
        <v>253</v>
      </c>
      <c r="B213" s="31" t="s">
        <v>849</v>
      </c>
      <c r="C213" s="31"/>
      <c r="D213" s="32">
        <v>10</v>
      </c>
      <c r="E213" s="32">
        <v>10</v>
      </c>
      <c r="F213" s="32">
        <f t="shared" si="27"/>
        <v>20</v>
      </c>
      <c r="G213" s="77" t="s">
        <v>1396</v>
      </c>
      <c r="H213" s="68" t="s">
        <v>1364</v>
      </c>
      <c r="I213"/>
      <c r="J213" s="9"/>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row>
    <row r="214" spans="1:67" s="11" customFormat="1" ht="45">
      <c r="A214" s="145" t="s">
        <v>254</v>
      </c>
      <c r="B214" s="31" t="s">
        <v>850</v>
      </c>
      <c r="C214" s="31"/>
      <c r="D214" s="32">
        <v>10</v>
      </c>
      <c r="E214" s="32">
        <v>10</v>
      </c>
      <c r="F214" s="32">
        <f t="shared" si="27"/>
        <v>20</v>
      </c>
      <c r="G214" s="77" t="s">
        <v>543</v>
      </c>
      <c r="H214" s="129" t="s">
        <v>1365</v>
      </c>
      <c r="I214"/>
      <c r="J214" s="9"/>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row>
    <row r="215" spans="1:67" s="10" customFormat="1" ht="26.25">
      <c r="A215" s="149"/>
      <c r="B215" s="54" t="s">
        <v>851</v>
      </c>
      <c r="C215" s="66"/>
      <c r="D215" s="153">
        <f>SUM(D216:D221)</f>
        <v>600</v>
      </c>
      <c r="E215" s="153">
        <f t="shared" ref="E215:F215" si="28">SUM(E216:E221)</f>
        <v>500</v>
      </c>
      <c r="F215" s="153">
        <f t="shared" si="28"/>
        <v>1100</v>
      </c>
      <c r="G215" s="75"/>
      <c r="H215" s="143"/>
      <c r="I215"/>
      <c r="J215" s="9"/>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row>
    <row r="216" spans="1:67" s="14" customFormat="1" ht="90">
      <c r="A216" s="145" t="s">
        <v>255</v>
      </c>
      <c r="B216" s="31" t="s">
        <v>852</v>
      </c>
      <c r="C216" s="31"/>
      <c r="D216" s="32">
        <v>100</v>
      </c>
      <c r="E216" s="32">
        <v>0</v>
      </c>
      <c r="F216" s="32">
        <f t="shared" ref="F216:F221" si="29">SUM(D216:E216)</f>
        <v>100</v>
      </c>
      <c r="G216" s="83"/>
      <c r="H216" s="68" t="s">
        <v>1247</v>
      </c>
      <c r="I216"/>
      <c r="J216" s="13"/>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row>
    <row r="217" spans="1:67" s="14" customFormat="1" ht="90">
      <c r="A217" s="145" t="s">
        <v>256</v>
      </c>
      <c r="B217" s="31" t="s">
        <v>853</v>
      </c>
      <c r="C217" s="31"/>
      <c r="D217" s="32">
        <v>100</v>
      </c>
      <c r="E217" s="32">
        <v>100</v>
      </c>
      <c r="F217" s="32">
        <f t="shared" si="29"/>
        <v>200</v>
      </c>
      <c r="G217" s="83"/>
      <c r="H217" s="68" t="s">
        <v>1248</v>
      </c>
      <c r="I217"/>
      <c r="J217" s="13"/>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row>
    <row r="218" spans="1:67" s="14" customFormat="1" ht="90">
      <c r="A218" s="145" t="s">
        <v>257</v>
      </c>
      <c r="B218" s="31" t="s">
        <v>854</v>
      </c>
      <c r="C218" s="31"/>
      <c r="D218" s="32">
        <v>100</v>
      </c>
      <c r="E218" s="32">
        <v>100</v>
      </c>
      <c r="F218" s="32">
        <f t="shared" si="29"/>
        <v>200</v>
      </c>
      <c r="G218" s="83"/>
      <c r="H218" s="68" t="s">
        <v>1249</v>
      </c>
      <c r="I218"/>
      <c r="J218" s="13"/>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row>
    <row r="219" spans="1:67" s="14" customFormat="1" ht="90">
      <c r="A219" s="145" t="s">
        <v>258</v>
      </c>
      <c r="B219" s="31" t="s">
        <v>855</v>
      </c>
      <c r="C219" s="31"/>
      <c r="D219" s="32">
        <v>100</v>
      </c>
      <c r="E219" s="32">
        <v>100</v>
      </c>
      <c r="F219" s="32">
        <f t="shared" si="29"/>
        <v>200</v>
      </c>
      <c r="G219" s="83"/>
      <c r="H219" s="68" t="s">
        <v>1250</v>
      </c>
      <c r="I219"/>
      <c r="J219" s="13"/>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row>
    <row r="220" spans="1:67" s="14" customFormat="1" ht="90">
      <c r="A220" s="145" t="s">
        <v>259</v>
      </c>
      <c r="B220" s="31" t="s">
        <v>856</v>
      </c>
      <c r="C220" s="31"/>
      <c r="D220" s="32">
        <v>100</v>
      </c>
      <c r="E220" s="32">
        <v>100</v>
      </c>
      <c r="F220" s="32">
        <f t="shared" si="29"/>
        <v>200</v>
      </c>
      <c r="G220" s="83"/>
      <c r="H220" s="68" t="s">
        <v>1249</v>
      </c>
      <c r="I220"/>
      <c r="J220" s="13"/>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row>
    <row r="221" spans="1:67" s="14" customFormat="1" ht="90">
      <c r="A221" s="145" t="s">
        <v>260</v>
      </c>
      <c r="B221" s="31" t="s">
        <v>857</v>
      </c>
      <c r="C221" s="31"/>
      <c r="D221" s="32">
        <v>100</v>
      </c>
      <c r="E221" s="32">
        <v>100</v>
      </c>
      <c r="F221" s="32">
        <f t="shared" si="29"/>
        <v>200</v>
      </c>
      <c r="G221" s="83"/>
      <c r="H221" s="129" t="s">
        <v>1249</v>
      </c>
      <c r="I221"/>
      <c r="J221" s="13"/>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row>
    <row r="222" spans="1:67" s="10" customFormat="1" ht="52.5">
      <c r="A222" s="150"/>
      <c r="B222" s="54" t="s">
        <v>858</v>
      </c>
      <c r="C222" s="55"/>
      <c r="D222" s="153">
        <f>SUM(D223:D228)</f>
        <v>540</v>
      </c>
      <c r="E222" s="153">
        <f t="shared" ref="E222:F222" si="30">SUM(E223:E228)</f>
        <v>540</v>
      </c>
      <c r="F222" s="153">
        <f t="shared" si="30"/>
        <v>1080</v>
      </c>
      <c r="G222" s="75"/>
      <c r="H222" s="143"/>
      <c r="I222"/>
      <c r="J222" s="9"/>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row>
    <row r="223" spans="1:67" s="11" customFormat="1" ht="90">
      <c r="A223" s="145" t="s">
        <v>261</v>
      </c>
      <c r="B223" s="31" t="s">
        <v>859</v>
      </c>
      <c r="C223" s="31"/>
      <c r="D223" s="32">
        <v>100</v>
      </c>
      <c r="E223" s="32">
        <v>100</v>
      </c>
      <c r="F223" s="32">
        <f t="shared" ref="F223:F228" si="31">SUM(D223:E223)</f>
        <v>200</v>
      </c>
      <c r="G223" s="77" t="s">
        <v>1181</v>
      </c>
      <c r="H223" s="68" t="s">
        <v>1249</v>
      </c>
      <c r="I223"/>
      <c r="J223" s="9"/>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row>
    <row r="224" spans="1:67" s="11" customFormat="1" ht="90">
      <c r="A224" s="145" t="s">
        <v>262</v>
      </c>
      <c r="B224" s="31" t="s">
        <v>860</v>
      </c>
      <c r="C224" s="31"/>
      <c r="D224" s="32">
        <v>100</v>
      </c>
      <c r="E224" s="32">
        <v>100</v>
      </c>
      <c r="F224" s="32">
        <f t="shared" si="31"/>
        <v>200</v>
      </c>
      <c r="G224" s="77" t="s">
        <v>1180</v>
      </c>
      <c r="H224" s="68" t="s">
        <v>1250</v>
      </c>
      <c r="I224"/>
      <c r="J224" s="9"/>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row>
    <row r="225" spans="1:67" s="11" customFormat="1" ht="90">
      <c r="A225" s="145" t="s">
        <v>263</v>
      </c>
      <c r="B225" s="31" t="s">
        <v>861</v>
      </c>
      <c r="C225" s="31"/>
      <c r="D225" s="32">
        <v>100</v>
      </c>
      <c r="E225" s="32">
        <v>100</v>
      </c>
      <c r="F225" s="32">
        <f t="shared" si="31"/>
        <v>200</v>
      </c>
      <c r="G225" s="77" t="s">
        <v>1181</v>
      </c>
      <c r="H225" s="68" t="s">
        <v>1250</v>
      </c>
      <c r="I225"/>
      <c r="J225" s="9"/>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row>
    <row r="226" spans="1:67" s="11" customFormat="1" ht="90">
      <c r="A226" s="145" t="s">
        <v>264</v>
      </c>
      <c r="B226" s="31" t="s">
        <v>862</v>
      </c>
      <c r="C226" s="31"/>
      <c r="D226" s="32">
        <v>100</v>
      </c>
      <c r="E226" s="32">
        <v>100</v>
      </c>
      <c r="F226" s="32">
        <f t="shared" si="31"/>
        <v>200</v>
      </c>
      <c r="G226" s="77" t="s">
        <v>1181</v>
      </c>
      <c r="H226" s="68" t="s">
        <v>1249</v>
      </c>
      <c r="I226"/>
      <c r="J226" s="9"/>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row>
    <row r="227" spans="1:67" s="11" customFormat="1" ht="90">
      <c r="A227" s="145" t="s">
        <v>265</v>
      </c>
      <c r="B227" s="31" t="s">
        <v>863</v>
      </c>
      <c r="C227" s="31"/>
      <c r="D227" s="32">
        <v>100</v>
      </c>
      <c r="E227" s="32">
        <v>100</v>
      </c>
      <c r="F227" s="32">
        <f t="shared" si="31"/>
        <v>200</v>
      </c>
      <c r="G227" s="77" t="s">
        <v>1180</v>
      </c>
      <c r="H227" s="68" t="s">
        <v>1249</v>
      </c>
      <c r="I227"/>
      <c r="J227" s="9"/>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row>
    <row r="228" spans="1:67" s="11" customFormat="1" ht="90">
      <c r="A228" s="145" t="s">
        <v>266</v>
      </c>
      <c r="B228" s="31" t="s">
        <v>864</v>
      </c>
      <c r="C228" s="31"/>
      <c r="D228" s="32">
        <v>40</v>
      </c>
      <c r="E228" s="32">
        <v>40</v>
      </c>
      <c r="F228" s="32">
        <f t="shared" si="31"/>
        <v>80</v>
      </c>
      <c r="G228" s="77" t="s">
        <v>1180</v>
      </c>
      <c r="H228" s="129" t="s">
        <v>70</v>
      </c>
      <c r="I228"/>
      <c r="J228" s="9"/>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row>
    <row r="229" spans="1:67" s="10" customFormat="1" ht="26.25">
      <c r="A229" s="150"/>
      <c r="B229" s="54" t="s">
        <v>865</v>
      </c>
      <c r="C229" s="55"/>
      <c r="D229" s="153">
        <f>SUM(D230:D232)</f>
        <v>300</v>
      </c>
      <c r="E229" s="153">
        <f t="shared" ref="E229:F229" si="32">SUM(E230:E232)</f>
        <v>300</v>
      </c>
      <c r="F229" s="153">
        <f t="shared" si="32"/>
        <v>600</v>
      </c>
      <c r="G229" s="75"/>
      <c r="H229" s="143"/>
      <c r="I229"/>
      <c r="J229" s="9"/>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row>
    <row r="230" spans="1:67" s="11" customFormat="1" ht="90">
      <c r="A230" s="145" t="s">
        <v>267</v>
      </c>
      <c r="B230" s="31" t="s">
        <v>866</v>
      </c>
      <c r="C230" s="31"/>
      <c r="D230" s="32">
        <v>100</v>
      </c>
      <c r="E230" s="32">
        <v>100</v>
      </c>
      <c r="F230" s="32">
        <f>SUM(D230:E230)</f>
        <v>200</v>
      </c>
      <c r="G230" s="77" t="s">
        <v>1180</v>
      </c>
      <c r="H230" s="68" t="s">
        <v>1249</v>
      </c>
      <c r="I230"/>
      <c r="J230" s="9"/>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row>
    <row r="231" spans="1:67" s="11" customFormat="1" ht="112.5">
      <c r="A231" s="145" t="s">
        <v>268</v>
      </c>
      <c r="B231" s="31" t="s">
        <v>867</v>
      </c>
      <c r="C231" s="31"/>
      <c r="D231" s="32">
        <v>100</v>
      </c>
      <c r="E231" s="32">
        <v>100</v>
      </c>
      <c r="F231" s="32">
        <f>SUM(D231:E231)</f>
        <v>200</v>
      </c>
      <c r="G231" s="77" t="s">
        <v>1416</v>
      </c>
      <c r="H231" s="68" t="s">
        <v>1249</v>
      </c>
      <c r="I231"/>
      <c r="J231" s="9"/>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row>
    <row r="232" spans="1:67" s="11" customFormat="1" ht="90">
      <c r="A232" s="145" t="s">
        <v>269</v>
      </c>
      <c r="B232" s="31" t="s">
        <v>868</v>
      </c>
      <c r="C232" s="31"/>
      <c r="D232" s="32">
        <v>100</v>
      </c>
      <c r="E232" s="32">
        <v>100</v>
      </c>
      <c r="F232" s="32">
        <f>SUM(D232:E232)</f>
        <v>200</v>
      </c>
      <c r="G232" s="77" t="s">
        <v>1180</v>
      </c>
      <c r="H232" s="68" t="s">
        <v>1249</v>
      </c>
      <c r="I232"/>
      <c r="J232" s="9"/>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row>
    <row r="233" spans="1:67" s="8" customFormat="1" ht="27.75" customHeight="1">
      <c r="A233" s="151" t="s">
        <v>549</v>
      </c>
      <c r="B233" s="61" t="s">
        <v>869</v>
      </c>
      <c r="C233" s="67"/>
      <c r="D233" s="57">
        <f>SUM(D234+D248+D262)</f>
        <v>1970</v>
      </c>
      <c r="E233" s="57">
        <f t="shared" ref="E233:F233" si="33">SUM(E234+E248+E262)</f>
        <v>1605</v>
      </c>
      <c r="F233" s="57">
        <f t="shared" si="33"/>
        <v>3575</v>
      </c>
      <c r="G233" s="84"/>
      <c r="H233" s="134"/>
      <c r="I233"/>
      <c r="J233" s="9"/>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row>
    <row r="234" spans="1:67" s="10" customFormat="1" ht="27.75" customHeight="1">
      <c r="A234" s="150"/>
      <c r="B234" s="54" t="s">
        <v>870</v>
      </c>
      <c r="C234" s="55"/>
      <c r="D234" s="34">
        <f>SUM(D235:D247)</f>
        <v>900</v>
      </c>
      <c r="E234" s="34">
        <f t="shared" ref="E234:F234" si="34">SUM(E235:E247)</f>
        <v>900</v>
      </c>
      <c r="F234" s="34">
        <f t="shared" si="34"/>
        <v>1800</v>
      </c>
      <c r="G234" s="79"/>
      <c r="H234" s="143"/>
      <c r="I234"/>
      <c r="J234" s="9"/>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row>
    <row r="235" spans="1:67" s="14" customFormat="1" ht="45">
      <c r="A235" s="145" t="s">
        <v>270</v>
      </c>
      <c r="B235" s="31" t="s">
        <v>871</v>
      </c>
      <c r="C235" s="31"/>
      <c r="D235" s="32">
        <v>60</v>
      </c>
      <c r="E235" s="32">
        <v>60</v>
      </c>
      <c r="F235" s="32">
        <f t="shared" ref="F235:F247" si="35">SUM(D235:E235)</f>
        <v>120</v>
      </c>
      <c r="G235" s="77" t="s">
        <v>1180</v>
      </c>
      <c r="H235" s="129" t="s">
        <v>73</v>
      </c>
      <c r="I235"/>
      <c r="J235" s="13"/>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row>
    <row r="236" spans="1:67" s="14" customFormat="1" ht="45">
      <c r="A236" s="145" t="s">
        <v>271</v>
      </c>
      <c r="B236" s="31" t="s">
        <v>872</v>
      </c>
      <c r="C236" s="31"/>
      <c r="D236" s="32">
        <v>140</v>
      </c>
      <c r="E236" s="32">
        <v>140</v>
      </c>
      <c r="F236" s="32">
        <f t="shared" si="35"/>
        <v>280</v>
      </c>
      <c r="G236" s="77" t="s">
        <v>1180</v>
      </c>
      <c r="H236" s="129" t="s">
        <v>1251</v>
      </c>
      <c r="I236"/>
      <c r="J236" s="13"/>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row>
    <row r="237" spans="1:67" s="14" customFormat="1" ht="90">
      <c r="A237" s="145" t="s">
        <v>272</v>
      </c>
      <c r="B237" s="31" t="s">
        <v>873</v>
      </c>
      <c r="C237" s="31"/>
      <c r="D237" s="32">
        <v>40</v>
      </c>
      <c r="E237" s="32">
        <v>40</v>
      </c>
      <c r="F237" s="32">
        <f t="shared" si="35"/>
        <v>80</v>
      </c>
      <c r="G237" s="77" t="s">
        <v>1180</v>
      </c>
      <c r="H237" s="129" t="s">
        <v>70</v>
      </c>
      <c r="I237"/>
      <c r="J237" s="13"/>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row>
    <row r="238" spans="1:67" s="14" customFormat="1" ht="45">
      <c r="A238" s="145" t="s">
        <v>273</v>
      </c>
      <c r="B238" s="31" t="s">
        <v>534</v>
      </c>
      <c r="C238" s="31"/>
      <c r="D238" s="32">
        <v>30</v>
      </c>
      <c r="E238" s="32">
        <v>30</v>
      </c>
      <c r="F238" s="32">
        <f t="shared" si="35"/>
        <v>60</v>
      </c>
      <c r="G238" s="77" t="s">
        <v>543</v>
      </c>
      <c r="H238" s="129" t="s">
        <v>69</v>
      </c>
      <c r="I238"/>
      <c r="J238" s="13"/>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row>
    <row r="239" spans="1:67" s="14" customFormat="1" ht="112.5">
      <c r="A239" s="145" t="s">
        <v>274</v>
      </c>
      <c r="B239" s="31" t="s">
        <v>874</v>
      </c>
      <c r="C239" s="31"/>
      <c r="D239" s="32">
        <v>100</v>
      </c>
      <c r="E239" s="32">
        <v>100</v>
      </c>
      <c r="F239" s="32">
        <f t="shared" si="35"/>
        <v>200</v>
      </c>
      <c r="G239" s="77" t="s">
        <v>1417</v>
      </c>
      <c r="H239" s="68" t="s">
        <v>1252</v>
      </c>
      <c r="I239"/>
      <c r="J239" s="13"/>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row>
    <row r="240" spans="1:67" s="14" customFormat="1" ht="135">
      <c r="A240" s="145" t="s">
        <v>275</v>
      </c>
      <c r="B240" s="31" t="s">
        <v>875</v>
      </c>
      <c r="C240" s="31"/>
      <c r="D240" s="32">
        <v>100</v>
      </c>
      <c r="E240" s="32">
        <v>100</v>
      </c>
      <c r="F240" s="32">
        <f t="shared" si="35"/>
        <v>200</v>
      </c>
      <c r="G240" s="77" t="s">
        <v>1418</v>
      </c>
      <c r="H240" s="129" t="s">
        <v>60</v>
      </c>
      <c r="I240"/>
      <c r="J240" s="13"/>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row>
    <row r="241" spans="1:67" s="14" customFormat="1" ht="45">
      <c r="A241" s="145" t="s">
        <v>276</v>
      </c>
      <c r="B241" s="31" t="s">
        <v>876</v>
      </c>
      <c r="C241" s="31"/>
      <c r="D241" s="32">
        <v>10</v>
      </c>
      <c r="E241" s="32">
        <v>10</v>
      </c>
      <c r="F241" s="32">
        <f t="shared" si="35"/>
        <v>20</v>
      </c>
      <c r="G241" s="77" t="s">
        <v>1180</v>
      </c>
      <c r="H241" s="129" t="s">
        <v>67</v>
      </c>
      <c r="I241"/>
      <c r="J241" s="13"/>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row>
    <row r="242" spans="1:67" s="14" customFormat="1" ht="67.5">
      <c r="A242" s="145" t="s">
        <v>277</v>
      </c>
      <c r="B242" s="31" t="s">
        <v>877</v>
      </c>
      <c r="C242" s="31"/>
      <c r="D242" s="32">
        <v>60</v>
      </c>
      <c r="E242" s="32">
        <v>60</v>
      </c>
      <c r="F242" s="32">
        <f t="shared" si="35"/>
        <v>120</v>
      </c>
      <c r="G242" s="77" t="s">
        <v>1180</v>
      </c>
      <c r="H242" s="129" t="s">
        <v>73</v>
      </c>
      <c r="I242"/>
      <c r="J242" s="13"/>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row>
    <row r="243" spans="1:67" s="14" customFormat="1" ht="45">
      <c r="A243" s="145" t="s">
        <v>278</v>
      </c>
      <c r="B243" s="31" t="s">
        <v>878</v>
      </c>
      <c r="C243" s="31"/>
      <c r="D243" s="32">
        <v>100</v>
      </c>
      <c r="E243" s="32">
        <v>100</v>
      </c>
      <c r="F243" s="32">
        <f t="shared" si="35"/>
        <v>200</v>
      </c>
      <c r="G243" s="77" t="s">
        <v>1180</v>
      </c>
      <c r="H243" s="129" t="s">
        <v>60</v>
      </c>
      <c r="I243"/>
      <c r="J243" s="13"/>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row>
    <row r="244" spans="1:67" s="14" customFormat="1" ht="67.5">
      <c r="A244" s="145" t="s">
        <v>279</v>
      </c>
      <c r="B244" s="31" t="s">
        <v>879</v>
      </c>
      <c r="C244" s="31"/>
      <c r="D244" s="32">
        <v>120</v>
      </c>
      <c r="E244" s="32">
        <v>120</v>
      </c>
      <c r="F244" s="32">
        <f t="shared" si="35"/>
        <v>240</v>
      </c>
      <c r="G244" s="77" t="s">
        <v>1180</v>
      </c>
      <c r="H244" s="129" t="s">
        <v>72</v>
      </c>
      <c r="I244"/>
      <c r="J244" s="13"/>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row>
    <row r="245" spans="1:67" s="14" customFormat="1" ht="45">
      <c r="A245" s="145" t="s">
        <v>280</v>
      </c>
      <c r="B245" s="31" t="s">
        <v>1357</v>
      </c>
      <c r="C245" s="68"/>
      <c r="D245" s="32">
        <v>30</v>
      </c>
      <c r="E245" s="32">
        <v>30</v>
      </c>
      <c r="F245" s="32">
        <f t="shared" si="35"/>
        <v>60</v>
      </c>
      <c r="G245" s="77" t="s">
        <v>1180</v>
      </c>
      <c r="H245" s="129" t="s">
        <v>69</v>
      </c>
      <c r="I245"/>
      <c r="J245" s="13"/>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row>
    <row r="246" spans="1:67" s="14" customFormat="1" ht="112.5" customHeight="1">
      <c r="A246" s="145" t="s">
        <v>281</v>
      </c>
      <c r="B246" s="31" t="s">
        <v>880</v>
      </c>
      <c r="C246" s="31"/>
      <c r="D246" s="32">
        <v>60</v>
      </c>
      <c r="E246" s="32">
        <v>60</v>
      </c>
      <c r="F246" s="32">
        <f t="shared" si="35"/>
        <v>120</v>
      </c>
      <c r="G246" s="77" t="s">
        <v>1419</v>
      </c>
      <c r="H246" s="68" t="s">
        <v>1338</v>
      </c>
      <c r="I246"/>
      <c r="J246" s="13"/>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row>
    <row r="247" spans="1:67" s="14" customFormat="1" ht="67.5">
      <c r="A247" s="145" t="s">
        <v>282</v>
      </c>
      <c r="B247" s="31" t="s">
        <v>881</v>
      </c>
      <c r="C247" s="31"/>
      <c r="D247" s="32">
        <v>50</v>
      </c>
      <c r="E247" s="32">
        <v>50</v>
      </c>
      <c r="F247" s="32">
        <f t="shared" si="35"/>
        <v>100</v>
      </c>
      <c r="G247" s="77" t="s">
        <v>1420</v>
      </c>
      <c r="H247" s="129" t="s">
        <v>64</v>
      </c>
      <c r="I247"/>
      <c r="J247" s="13"/>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row>
    <row r="248" spans="1:67" s="10" customFormat="1" ht="24.75" customHeight="1">
      <c r="A248" s="150"/>
      <c r="B248" s="54" t="s">
        <v>882</v>
      </c>
      <c r="C248" s="69"/>
      <c r="D248" s="34">
        <f>SUM(D249:D261)</f>
        <v>690</v>
      </c>
      <c r="E248" s="34">
        <f t="shared" ref="E248:F248" si="36">SUM(E249:E261)</f>
        <v>665</v>
      </c>
      <c r="F248" s="34">
        <f t="shared" si="36"/>
        <v>1355</v>
      </c>
      <c r="G248" s="79"/>
      <c r="H248" s="143"/>
      <c r="I248"/>
      <c r="J248" s="9"/>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row>
    <row r="249" spans="1:67" s="14" customFormat="1" ht="45">
      <c r="A249" s="145" t="s">
        <v>283</v>
      </c>
      <c r="B249" s="31" t="s">
        <v>883</v>
      </c>
      <c r="C249" s="31"/>
      <c r="D249" s="32">
        <v>40</v>
      </c>
      <c r="E249" s="32">
        <v>40</v>
      </c>
      <c r="F249" s="32">
        <f t="shared" ref="F249:F261" si="37">SUM(D249:E249)</f>
        <v>80</v>
      </c>
      <c r="G249" s="77" t="s">
        <v>1180</v>
      </c>
      <c r="H249" s="129" t="s">
        <v>70</v>
      </c>
      <c r="I249"/>
      <c r="J249" s="13"/>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row>
    <row r="250" spans="1:67" s="14" customFormat="1" ht="135">
      <c r="A250" s="145" t="s">
        <v>284</v>
      </c>
      <c r="B250" s="31" t="s">
        <v>884</v>
      </c>
      <c r="C250" s="31"/>
      <c r="D250" s="32">
        <v>100</v>
      </c>
      <c r="E250" s="32">
        <v>100</v>
      </c>
      <c r="F250" s="32">
        <f t="shared" si="37"/>
        <v>200</v>
      </c>
      <c r="G250" s="77" t="s">
        <v>1180</v>
      </c>
      <c r="H250" s="129" t="s">
        <v>1253</v>
      </c>
      <c r="I250"/>
      <c r="J250" s="13"/>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row>
    <row r="251" spans="1:67" s="14" customFormat="1" ht="90">
      <c r="A251" s="145" t="s">
        <v>285</v>
      </c>
      <c r="B251" s="31" t="s">
        <v>885</v>
      </c>
      <c r="C251" s="31"/>
      <c r="D251" s="32">
        <v>100</v>
      </c>
      <c r="E251" s="32">
        <v>100</v>
      </c>
      <c r="F251" s="32">
        <f t="shared" si="37"/>
        <v>200</v>
      </c>
      <c r="G251" s="77" t="s">
        <v>1180</v>
      </c>
      <c r="H251" s="129" t="s">
        <v>60</v>
      </c>
      <c r="I251"/>
      <c r="J251" s="13"/>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row>
    <row r="252" spans="1:67" s="14" customFormat="1" ht="67.5">
      <c r="A252" s="145" t="s">
        <v>286</v>
      </c>
      <c r="B252" s="31" t="s">
        <v>886</v>
      </c>
      <c r="C252" s="31"/>
      <c r="D252" s="32">
        <v>15</v>
      </c>
      <c r="E252" s="32">
        <v>15</v>
      </c>
      <c r="F252" s="32">
        <f t="shared" si="37"/>
        <v>30</v>
      </c>
      <c r="G252" s="77" t="s">
        <v>1421</v>
      </c>
      <c r="H252" s="129" t="s">
        <v>68</v>
      </c>
      <c r="I252"/>
      <c r="J252" s="13"/>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row>
    <row r="253" spans="1:67" s="14" customFormat="1" ht="45">
      <c r="A253" s="145" t="s">
        <v>287</v>
      </c>
      <c r="B253" s="31" t="s">
        <v>887</v>
      </c>
      <c r="C253" s="31"/>
      <c r="D253" s="32">
        <v>40</v>
      </c>
      <c r="E253" s="32">
        <v>40</v>
      </c>
      <c r="F253" s="32">
        <f t="shared" si="37"/>
        <v>80</v>
      </c>
      <c r="G253" s="77" t="s">
        <v>1421</v>
      </c>
      <c r="H253" s="129" t="s">
        <v>70</v>
      </c>
      <c r="I253"/>
      <c r="J253" s="13"/>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row>
    <row r="254" spans="1:67" s="14" customFormat="1" ht="67.5">
      <c r="A254" s="145" t="s">
        <v>288</v>
      </c>
      <c r="B254" s="31" t="s">
        <v>888</v>
      </c>
      <c r="C254" s="31"/>
      <c r="D254" s="32">
        <v>40</v>
      </c>
      <c r="E254" s="32">
        <v>40</v>
      </c>
      <c r="F254" s="32">
        <f t="shared" si="37"/>
        <v>80</v>
      </c>
      <c r="G254" s="77" t="s">
        <v>1393</v>
      </c>
      <c r="H254" s="129" t="s">
        <v>70</v>
      </c>
      <c r="I254"/>
      <c r="J254" s="13"/>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row>
    <row r="255" spans="1:67" s="14" customFormat="1" ht="45">
      <c r="A255" s="145" t="s">
        <v>289</v>
      </c>
      <c r="B255" s="31" t="s">
        <v>889</v>
      </c>
      <c r="C255" s="31"/>
      <c r="D255" s="32">
        <v>40</v>
      </c>
      <c r="E255" s="32">
        <v>40</v>
      </c>
      <c r="F255" s="32">
        <f t="shared" si="37"/>
        <v>80</v>
      </c>
      <c r="G255" s="77" t="s">
        <v>1176</v>
      </c>
      <c r="H255" s="129" t="s">
        <v>70</v>
      </c>
      <c r="I255"/>
      <c r="J255" s="13"/>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row>
    <row r="256" spans="1:67" s="14" customFormat="1" ht="67.5">
      <c r="A256" s="145" t="s">
        <v>290</v>
      </c>
      <c r="B256" s="31" t="s">
        <v>890</v>
      </c>
      <c r="C256" s="31"/>
      <c r="D256" s="32">
        <v>125</v>
      </c>
      <c r="E256" s="32">
        <v>100</v>
      </c>
      <c r="F256" s="32">
        <f t="shared" si="37"/>
        <v>225</v>
      </c>
      <c r="G256" s="77" t="s">
        <v>544</v>
      </c>
      <c r="H256" s="129" t="s">
        <v>1254</v>
      </c>
      <c r="I256"/>
      <c r="J256" s="13"/>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row>
    <row r="257" spans="1:67" s="14" customFormat="1" ht="45">
      <c r="A257" s="145" t="s">
        <v>291</v>
      </c>
      <c r="B257" s="31" t="s">
        <v>891</v>
      </c>
      <c r="C257" s="31"/>
      <c r="D257" s="32">
        <v>30</v>
      </c>
      <c r="E257" s="32">
        <v>30</v>
      </c>
      <c r="F257" s="32">
        <f t="shared" si="37"/>
        <v>60</v>
      </c>
      <c r="G257" s="77" t="s">
        <v>1400</v>
      </c>
      <c r="H257" s="129" t="s">
        <v>69</v>
      </c>
      <c r="I257"/>
      <c r="J257" s="13"/>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row>
    <row r="258" spans="1:67" s="14" customFormat="1" ht="45">
      <c r="A258" s="145" t="s">
        <v>292</v>
      </c>
      <c r="B258" s="31" t="s">
        <v>892</v>
      </c>
      <c r="C258" s="31"/>
      <c r="D258" s="32">
        <v>40</v>
      </c>
      <c r="E258" s="32">
        <v>40</v>
      </c>
      <c r="F258" s="32">
        <f t="shared" si="37"/>
        <v>80</v>
      </c>
      <c r="G258" s="77" t="s">
        <v>1422</v>
      </c>
      <c r="H258" s="129" t="s">
        <v>70</v>
      </c>
      <c r="I258"/>
      <c r="J258" s="13"/>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row>
    <row r="259" spans="1:67" s="14" customFormat="1" ht="45">
      <c r="A259" s="145" t="s">
        <v>293</v>
      </c>
      <c r="B259" s="31" t="s">
        <v>893</v>
      </c>
      <c r="C259" s="31"/>
      <c r="D259" s="32">
        <v>20</v>
      </c>
      <c r="E259" s="32">
        <v>20</v>
      </c>
      <c r="F259" s="32">
        <f t="shared" si="37"/>
        <v>40</v>
      </c>
      <c r="G259" s="77" t="s">
        <v>1392</v>
      </c>
      <c r="H259" s="129" t="s">
        <v>79</v>
      </c>
      <c r="I259"/>
      <c r="J259" s="13"/>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row>
    <row r="260" spans="1:67" s="14" customFormat="1" ht="67.5">
      <c r="A260" s="145" t="s">
        <v>294</v>
      </c>
      <c r="B260" s="31" t="s">
        <v>894</v>
      </c>
      <c r="C260" s="31"/>
      <c r="D260" s="32">
        <v>40</v>
      </c>
      <c r="E260" s="32">
        <v>40</v>
      </c>
      <c r="F260" s="32">
        <f t="shared" si="37"/>
        <v>80</v>
      </c>
      <c r="G260" s="77" t="s">
        <v>1396</v>
      </c>
      <c r="H260" s="129" t="s">
        <v>70</v>
      </c>
      <c r="I260"/>
      <c r="J260" s="13"/>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row>
    <row r="261" spans="1:67" s="14" customFormat="1" ht="112.5">
      <c r="A261" s="145" t="s">
        <v>295</v>
      </c>
      <c r="B261" s="31" t="s">
        <v>895</v>
      </c>
      <c r="C261" s="31"/>
      <c r="D261" s="32">
        <v>60</v>
      </c>
      <c r="E261" s="32">
        <v>60</v>
      </c>
      <c r="F261" s="32">
        <f t="shared" si="37"/>
        <v>120</v>
      </c>
      <c r="G261" s="77" t="s">
        <v>1180</v>
      </c>
      <c r="H261" s="68" t="s">
        <v>1255</v>
      </c>
      <c r="I261"/>
      <c r="J261" s="13"/>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row>
    <row r="262" spans="1:67" s="10" customFormat="1" ht="24.75" customHeight="1">
      <c r="A262" s="149"/>
      <c r="B262" s="54" t="s">
        <v>50</v>
      </c>
      <c r="C262" s="65"/>
      <c r="D262" s="141">
        <f>SUM(D263:D265)</f>
        <v>380</v>
      </c>
      <c r="E262" s="141">
        <f>SUM(E263:E265)</f>
        <v>40</v>
      </c>
      <c r="F262" s="141">
        <f>SUM(F263:F265)</f>
        <v>420</v>
      </c>
      <c r="G262" s="79"/>
      <c r="H262" s="143"/>
      <c r="I262"/>
      <c r="J262" s="9"/>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row>
    <row r="263" spans="1:67" s="14" customFormat="1" ht="90">
      <c r="A263" s="145" t="s">
        <v>296</v>
      </c>
      <c r="B263" s="31" t="s">
        <v>896</v>
      </c>
      <c r="C263" s="31"/>
      <c r="D263" s="32">
        <v>200</v>
      </c>
      <c r="E263" s="32">
        <v>0</v>
      </c>
      <c r="F263" s="32">
        <f>SUM(D263:E263)</f>
        <v>200</v>
      </c>
      <c r="G263" s="77" t="s">
        <v>10</v>
      </c>
      <c r="H263" s="68" t="s">
        <v>1344</v>
      </c>
      <c r="I263"/>
      <c r="J263" s="13"/>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row>
    <row r="264" spans="1:67" s="14" customFormat="1" ht="135">
      <c r="A264" s="145" t="s">
        <v>297</v>
      </c>
      <c r="B264" s="31" t="s">
        <v>897</v>
      </c>
      <c r="C264" s="31"/>
      <c r="D264" s="32">
        <v>140</v>
      </c>
      <c r="E264" s="32">
        <v>0</v>
      </c>
      <c r="F264" s="32">
        <f>SUM(D264:E264)</f>
        <v>140</v>
      </c>
      <c r="G264" s="77" t="s">
        <v>11</v>
      </c>
      <c r="H264" s="129" t="s">
        <v>1366</v>
      </c>
      <c r="I264"/>
      <c r="J264" s="13"/>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row>
    <row r="265" spans="1:67" s="14" customFormat="1" ht="45">
      <c r="A265" s="145" t="s">
        <v>298</v>
      </c>
      <c r="B265" s="31" t="s">
        <v>898</v>
      </c>
      <c r="C265" s="31"/>
      <c r="D265" s="32">
        <v>40</v>
      </c>
      <c r="E265" s="32">
        <v>40</v>
      </c>
      <c r="F265" s="32">
        <f>SUM(D265:E265)</f>
        <v>80</v>
      </c>
      <c r="G265" s="77" t="s">
        <v>1180</v>
      </c>
      <c r="H265" s="129" t="s">
        <v>70</v>
      </c>
      <c r="I265" s="12"/>
      <c r="J265" s="13"/>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row>
    <row r="266" spans="1:67" s="8" customFormat="1" ht="21" customHeight="1">
      <c r="A266" s="152" t="s">
        <v>550</v>
      </c>
      <c r="B266" s="61" t="s">
        <v>899</v>
      </c>
      <c r="C266" s="70"/>
      <c r="D266" s="142">
        <f>SUM(D267+D276+D282+D283+D287+D291+D294)</f>
        <v>1780</v>
      </c>
      <c r="E266" s="142">
        <f t="shared" ref="E266:F266" si="38">SUM(E267+E276+E282+E283+E287+E291+E294)</f>
        <v>1060</v>
      </c>
      <c r="F266" s="142">
        <f t="shared" si="38"/>
        <v>2840</v>
      </c>
      <c r="G266" s="85"/>
      <c r="H266" s="128"/>
      <c r="I266" s="12"/>
      <c r="J266" s="162"/>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row>
    <row r="267" spans="1:67" s="10" customFormat="1" ht="52.5">
      <c r="A267" s="148"/>
      <c r="B267" s="54" t="s">
        <v>900</v>
      </c>
      <c r="C267" s="71"/>
      <c r="D267" s="157">
        <f>SUM(D268:D275)</f>
        <v>620</v>
      </c>
      <c r="E267" s="157">
        <v>0</v>
      </c>
      <c r="F267" s="157">
        <f t="shared" ref="F267" si="39">SUM(F268:F275)</f>
        <v>620</v>
      </c>
      <c r="G267" s="86"/>
      <c r="H267" s="125"/>
      <c r="I267" s="12"/>
      <c r="J267" s="162"/>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row>
    <row r="268" spans="1:67" s="11" customFormat="1" ht="45">
      <c r="A268" s="145" t="s">
        <v>299</v>
      </c>
      <c r="B268" s="31" t="s">
        <v>901</v>
      </c>
      <c r="C268" s="31"/>
      <c r="D268" s="32">
        <v>120</v>
      </c>
      <c r="E268" s="32">
        <v>0</v>
      </c>
      <c r="F268" s="32">
        <f t="shared" ref="F268:F275" si="40">SUM(D268:E268)</f>
        <v>120</v>
      </c>
      <c r="G268" s="77" t="s">
        <v>12</v>
      </c>
      <c r="H268" s="129" t="s">
        <v>77</v>
      </c>
      <c r="I268" s="12"/>
      <c r="J268" s="162"/>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row>
    <row r="269" spans="1:67" s="11" customFormat="1" ht="45">
      <c r="A269" s="145" t="s">
        <v>300</v>
      </c>
      <c r="B269" s="31" t="s">
        <v>902</v>
      </c>
      <c r="C269" s="31"/>
      <c r="D269" s="32">
        <v>45</v>
      </c>
      <c r="E269" s="32">
        <v>0</v>
      </c>
      <c r="F269" s="32">
        <f t="shared" si="40"/>
        <v>45</v>
      </c>
      <c r="G269" s="77" t="s">
        <v>13</v>
      </c>
      <c r="H269" s="129" t="s">
        <v>81</v>
      </c>
      <c r="I269" s="12"/>
      <c r="J269" s="162"/>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row>
    <row r="270" spans="1:67" s="11" customFormat="1" ht="45">
      <c r="A270" s="145" t="s">
        <v>301</v>
      </c>
      <c r="B270" s="31" t="s">
        <v>535</v>
      </c>
      <c r="C270" s="31"/>
      <c r="D270" s="32">
        <v>20</v>
      </c>
      <c r="E270" s="32">
        <v>0</v>
      </c>
      <c r="F270" s="32">
        <f t="shared" si="40"/>
        <v>20</v>
      </c>
      <c r="G270" s="77" t="s">
        <v>11</v>
      </c>
      <c r="H270" s="129" t="s">
        <v>82</v>
      </c>
      <c r="I270" s="12"/>
      <c r="J270" s="162"/>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row>
    <row r="271" spans="1:67" s="11" customFormat="1" ht="45">
      <c r="A271" s="145" t="s">
        <v>302</v>
      </c>
      <c r="B271" s="31" t="s">
        <v>903</v>
      </c>
      <c r="C271" s="31"/>
      <c r="D271" s="32">
        <v>35</v>
      </c>
      <c r="E271" s="32">
        <v>0</v>
      </c>
      <c r="F271" s="32">
        <f t="shared" si="40"/>
        <v>35</v>
      </c>
      <c r="G271" s="77" t="s">
        <v>14</v>
      </c>
      <c r="H271" s="129" t="s">
        <v>1284</v>
      </c>
      <c r="I271" s="12"/>
      <c r="J271" s="162"/>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row>
    <row r="272" spans="1:67" s="11" customFormat="1" ht="67.5">
      <c r="A272" s="145" t="s">
        <v>303</v>
      </c>
      <c r="B272" s="31" t="s">
        <v>904</v>
      </c>
      <c r="C272" s="31"/>
      <c r="D272" s="32">
        <v>35</v>
      </c>
      <c r="E272" s="32">
        <v>0</v>
      </c>
      <c r="F272" s="32">
        <f t="shared" si="40"/>
        <v>35</v>
      </c>
      <c r="G272" s="77" t="s">
        <v>13</v>
      </c>
      <c r="H272" s="129" t="s">
        <v>1284</v>
      </c>
      <c r="I272" s="12"/>
      <c r="J272" s="162"/>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row>
    <row r="273" spans="1:67" s="11" customFormat="1" ht="45">
      <c r="A273" s="145" t="s">
        <v>304</v>
      </c>
      <c r="B273" s="31" t="s">
        <v>905</v>
      </c>
      <c r="C273" s="31"/>
      <c r="D273" s="32">
        <v>25</v>
      </c>
      <c r="E273" s="32">
        <v>0</v>
      </c>
      <c r="F273" s="32">
        <f t="shared" si="40"/>
        <v>25</v>
      </c>
      <c r="G273" s="77" t="s">
        <v>15</v>
      </c>
      <c r="H273" s="129" t="s">
        <v>1367</v>
      </c>
      <c r="I273" s="12"/>
      <c r="J273" s="162"/>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row>
    <row r="274" spans="1:67" s="11" customFormat="1" ht="90">
      <c r="A274" s="145" t="s">
        <v>305</v>
      </c>
      <c r="B274" s="31" t="s">
        <v>906</v>
      </c>
      <c r="C274" s="31"/>
      <c r="D274" s="32">
        <v>40</v>
      </c>
      <c r="E274" s="32">
        <v>0</v>
      </c>
      <c r="F274" s="32">
        <f t="shared" si="40"/>
        <v>40</v>
      </c>
      <c r="G274" s="77" t="s">
        <v>16</v>
      </c>
      <c r="H274" s="129" t="s">
        <v>1256</v>
      </c>
      <c r="I274" s="12"/>
      <c r="J274" s="162"/>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row>
    <row r="275" spans="1:67" s="11" customFormat="1" ht="112.5">
      <c r="A275" s="145" t="s">
        <v>306</v>
      </c>
      <c r="B275" s="31" t="s">
        <v>907</v>
      </c>
      <c r="C275" s="31"/>
      <c r="D275" s="32">
        <v>300</v>
      </c>
      <c r="E275" s="32">
        <v>0</v>
      </c>
      <c r="F275" s="32">
        <f t="shared" si="40"/>
        <v>300</v>
      </c>
      <c r="G275" s="77" t="s">
        <v>17</v>
      </c>
      <c r="H275" s="129" t="s">
        <v>1257</v>
      </c>
      <c r="I275" s="12"/>
      <c r="J275" s="162"/>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row>
    <row r="276" spans="1:67" s="10" customFormat="1" ht="26.25">
      <c r="A276" s="148"/>
      <c r="B276" s="54" t="s">
        <v>908</v>
      </c>
      <c r="C276" s="54"/>
      <c r="D276" s="34">
        <f>SUM(D277:D280)</f>
        <v>240</v>
      </c>
      <c r="E276" s="34">
        <f>SUM(E277:E280)</f>
        <v>240</v>
      </c>
      <c r="F276" s="34">
        <f t="shared" ref="F276" si="41">SUM(F277:F280)</f>
        <v>480</v>
      </c>
      <c r="G276" s="87"/>
      <c r="H276" s="135"/>
      <c r="I276" s="12"/>
      <c r="J276" s="162"/>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row>
    <row r="277" spans="1:67" s="11" customFormat="1" ht="67.5">
      <c r="A277" s="145" t="s">
        <v>307</v>
      </c>
      <c r="B277" s="31" t="s">
        <v>909</v>
      </c>
      <c r="C277" s="31"/>
      <c r="D277" s="32">
        <v>50</v>
      </c>
      <c r="E277" s="32">
        <v>50</v>
      </c>
      <c r="F277" s="32">
        <f>SUM(D277:E277)</f>
        <v>100</v>
      </c>
      <c r="G277" s="77" t="s">
        <v>1182</v>
      </c>
      <c r="H277" s="129" t="s">
        <v>1258</v>
      </c>
      <c r="I277" s="12"/>
      <c r="J277" s="162"/>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row>
    <row r="278" spans="1:67" s="11" customFormat="1" ht="157.5">
      <c r="A278" s="145" t="s">
        <v>308</v>
      </c>
      <c r="B278" s="31" t="s">
        <v>910</v>
      </c>
      <c r="C278" s="31"/>
      <c r="D278" s="32">
        <v>140</v>
      </c>
      <c r="E278" s="32">
        <v>140</v>
      </c>
      <c r="F278" s="32">
        <f>SUM(D278:E278)</f>
        <v>280</v>
      </c>
      <c r="G278" s="77" t="s">
        <v>1183</v>
      </c>
      <c r="H278" s="129" t="s">
        <v>1251</v>
      </c>
      <c r="I278" s="12"/>
      <c r="J278" s="162"/>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row>
    <row r="279" spans="1:67" s="11" customFormat="1" ht="45">
      <c r="A279" s="145" t="s">
        <v>309</v>
      </c>
      <c r="B279" s="31" t="s">
        <v>911</v>
      </c>
      <c r="C279" s="31"/>
      <c r="D279" s="32">
        <v>20</v>
      </c>
      <c r="E279" s="32">
        <v>20</v>
      </c>
      <c r="F279" s="32">
        <f>SUM(D279:E279)</f>
        <v>40</v>
      </c>
      <c r="G279" s="77" t="s">
        <v>1184</v>
      </c>
      <c r="H279" s="129" t="s">
        <v>79</v>
      </c>
      <c r="I279" s="12"/>
      <c r="J279" s="162"/>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row>
    <row r="280" spans="1:67" s="11" customFormat="1" ht="45">
      <c r="A280" s="145" t="s">
        <v>310</v>
      </c>
      <c r="B280" s="31" t="s">
        <v>912</v>
      </c>
      <c r="C280" s="31"/>
      <c r="D280" s="32">
        <v>30</v>
      </c>
      <c r="E280" s="32">
        <v>30</v>
      </c>
      <c r="F280" s="32">
        <f>SUM(D280:E280)</f>
        <v>60</v>
      </c>
      <c r="G280" s="77" t="s">
        <v>545</v>
      </c>
      <c r="H280" s="129" t="s">
        <v>69</v>
      </c>
      <c r="I280" s="12"/>
      <c r="J280" s="162"/>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row>
    <row r="281" spans="1:67" s="10" customFormat="1" ht="24.75" customHeight="1">
      <c r="A281" s="148"/>
      <c r="B281" s="54" t="s">
        <v>1358</v>
      </c>
      <c r="C281" s="54"/>
      <c r="D281" s="153">
        <f>D282</f>
        <v>20</v>
      </c>
      <c r="E281" s="153">
        <f t="shared" ref="E281:F281" si="42">E282</f>
        <v>20</v>
      </c>
      <c r="F281" s="153">
        <f t="shared" si="42"/>
        <v>40</v>
      </c>
      <c r="G281" s="75"/>
      <c r="H281" s="125"/>
      <c r="I281" s="12"/>
      <c r="J281" s="162"/>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row>
    <row r="282" spans="1:67" s="11" customFormat="1" ht="45">
      <c r="A282" s="145" t="s">
        <v>311</v>
      </c>
      <c r="B282" s="31" t="s">
        <v>913</v>
      </c>
      <c r="C282" s="31"/>
      <c r="D282" s="32">
        <v>20</v>
      </c>
      <c r="E282" s="32">
        <v>20</v>
      </c>
      <c r="F282" s="32">
        <f>SUM(D282:E282)</f>
        <v>40</v>
      </c>
      <c r="G282" s="77" t="s">
        <v>1178</v>
      </c>
      <c r="H282" s="129" t="s">
        <v>79</v>
      </c>
      <c r="I282" s="12"/>
      <c r="J282" s="162"/>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row>
    <row r="283" spans="1:67" s="10" customFormat="1" ht="26.25">
      <c r="A283" s="148"/>
      <c r="B283" s="54" t="s">
        <v>51</v>
      </c>
      <c r="C283" s="54"/>
      <c r="D283" s="153">
        <f>SUM(D284:D286)</f>
        <v>200</v>
      </c>
      <c r="E283" s="153">
        <f t="shared" ref="E283:F283" si="43">SUM(E284:E286)</f>
        <v>100</v>
      </c>
      <c r="F283" s="153">
        <f t="shared" si="43"/>
        <v>300</v>
      </c>
      <c r="G283" s="75"/>
      <c r="H283" s="125"/>
      <c r="I283" s="12"/>
      <c r="J283" s="162"/>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row>
    <row r="284" spans="1:67" s="11" customFormat="1" ht="90">
      <c r="A284" s="145" t="s">
        <v>312</v>
      </c>
      <c r="B284" s="31" t="s">
        <v>914</v>
      </c>
      <c r="C284" s="31"/>
      <c r="D284" s="32">
        <v>100</v>
      </c>
      <c r="E284" s="32">
        <v>0</v>
      </c>
      <c r="F284" s="32">
        <f>SUM(D284:E284)</f>
        <v>100</v>
      </c>
      <c r="G284" s="83"/>
      <c r="H284" s="68" t="s">
        <v>1339</v>
      </c>
      <c r="I284" s="12"/>
      <c r="J284" s="162"/>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row>
    <row r="285" spans="1:67" s="11" customFormat="1" ht="90">
      <c r="A285" s="145" t="s">
        <v>313</v>
      </c>
      <c r="B285" s="31" t="s">
        <v>915</v>
      </c>
      <c r="C285" s="31"/>
      <c r="D285" s="32">
        <v>100</v>
      </c>
      <c r="E285" s="32">
        <v>0</v>
      </c>
      <c r="F285" s="32">
        <f>SUM(D285:E285)</f>
        <v>100</v>
      </c>
      <c r="G285" s="83"/>
      <c r="H285" s="68" t="s">
        <v>1259</v>
      </c>
      <c r="I285" s="12"/>
      <c r="J285" s="162"/>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row>
    <row r="286" spans="1:67" s="11" customFormat="1" ht="90">
      <c r="A286" s="145" t="s">
        <v>314</v>
      </c>
      <c r="B286" s="31" t="s">
        <v>916</v>
      </c>
      <c r="C286" s="31"/>
      <c r="D286" s="32">
        <v>0</v>
      </c>
      <c r="E286" s="32">
        <v>100</v>
      </c>
      <c r="F286" s="32">
        <f>SUM(D286:E286)</f>
        <v>100</v>
      </c>
      <c r="G286" s="83"/>
      <c r="H286" s="68" t="s">
        <v>1378</v>
      </c>
      <c r="I286" s="12"/>
      <c r="J286" s="162"/>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row>
    <row r="287" spans="1:67" s="165" customFormat="1" ht="45" customHeight="1">
      <c r="A287" s="148"/>
      <c r="B287" s="54" t="s">
        <v>52</v>
      </c>
      <c r="C287" s="54"/>
      <c r="D287" s="153">
        <f>SUM(D288:D290)</f>
        <v>0</v>
      </c>
      <c r="E287" s="153">
        <f t="shared" ref="E287:F287" si="44">SUM(E288:E290)</f>
        <v>300</v>
      </c>
      <c r="F287" s="153">
        <f t="shared" si="44"/>
        <v>300</v>
      </c>
      <c r="G287" s="75"/>
      <c r="H287" s="125"/>
      <c r="I287" s="12"/>
      <c r="J287" s="163"/>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164"/>
      <c r="AL287" s="164"/>
      <c r="AM287" s="164"/>
      <c r="AN287" s="164"/>
      <c r="AO287" s="164"/>
      <c r="AP287" s="164"/>
      <c r="AQ287" s="164"/>
      <c r="AR287" s="164"/>
      <c r="AS287" s="164"/>
      <c r="AT287" s="164"/>
      <c r="AU287" s="164"/>
      <c r="AV287" s="164"/>
      <c r="AW287" s="164"/>
      <c r="AX287" s="164"/>
      <c r="AY287" s="164"/>
      <c r="AZ287" s="164"/>
      <c r="BA287" s="164"/>
      <c r="BB287" s="164"/>
      <c r="BC287" s="164"/>
      <c r="BD287" s="164"/>
      <c r="BE287" s="164"/>
      <c r="BF287" s="164"/>
      <c r="BG287" s="164"/>
      <c r="BH287" s="164"/>
      <c r="BI287" s="164"/>
      <c r="BJ287" s="164"/>
      <c r="BK287" s="164"/>
      <c r="BL287" s="164"/>
      <c r="BM287" s="164"/>
      <c r="BN287" s="164"/>
      <c r="BO287" s="164"/>
    </row>
    <row r="288" spans="1:67" s="11" customFormat="1" ht="67.5">
      <c r="A288" s="145" t="s">
        <v>315</v>
      </c>
      <c r="B288" s="31" t="s">
        <v>917</v>
      </c>
      <c r="C288" s="31"/>
      <c r="D288" s="32">
        <v>0</v>
      </c>
      <c r="E288" s="32">
        <v>100</v>
      </c>
      <c r="F288" s="32">
        <f>SUM(D288:E288)</f>
        <v>100</v>
      </c>
      <c r="G288" s="83"/>
      <c r="H288" s="68" t="s">
        <v>1260</v>
      </c>
      <c r="I288" s="12"/>
      <c r="J288" s="162"/>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row>
    <row r="289" spans="1:67" s="11" customFormat="1" ht="90">
      <c r="A289" s="145" t="s">
        <v>316</v>
      </c>
      <c r="B289" s="31" t="s">
        <v>918</v>
      </c>
      <c r="C289" s="31"/>
      <c r="D289" s="32">
        <v>0</v>
      </c>
      <c r="E289" s="32">
        <v>100</v>
      </c>
      <c r="F289" s="32">
        <f>SUM(D289:E289)</f>
        <v>100</v>
      </c>
      <c r="G289" s="83"/>
      <c r="H289" s="68" t="s">
        <v>1261</v>
      </c>
      <c r="I289" s="12"/>
      <c r="J289" s="162"/>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row>
    <row r="290" spans="1:67" s="11" customFormat="1" ht="90">
      <c r="A290" s="145" t="s">
        <v>317</v>
      </c>
      <c r="B290" s="31" t="s">
        <v>919</v>
      </c>
      <c r="C290" s="31"/>
      <c r="D290" s="32">
        <v>0</v>
      </c>
      <c r="E290" s="32">
        <v>100</v>
      </c>
      <c r="F290" s="32">
        <f>SUM(D290:E290)</f>
        <v>100</v>
      </c>
      <c r="G290" s="83"/>
      <c r="H290" s="68" t="s">
        <v>1261</v>
      </c>
      <c r="I290" s="12"/>
      <c r="J290" s="162"/>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row>
    <row r="291" spans="1:67" s="10" customFormat="1" ht="22.5" customHeight="1">
      <c r="A291" s="148"/>
      <c r="B291" s="54" t="s">
        <v>58</v>
      </c>
      <c r="C291" s="54"/>
      <c r="D291" s="34">
        <v>200</v>
      </c>
      <c r="E291" s="34">
        <v>200</v>
      </c>
      <c r="F291" s="34">
        <f>E291+D291</f>
        <v>400</v>
      </c>
      <c r="G291" s="79"/>
      <c r="H291" s="125"/>
      <c r="I291" s="12"/>
      <c r="J291" s="162"/>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row>
    <row r="292" spans="1:67" s="10" customFormat="1" ht="123" customHeight="1">
      <c r="A292" s="145" t="s">
        <v>318</v>
      </c>
      <c r="B292" s="31" t="s">
        <v>920</v>
      </c>
      <c r="C292" s="31"/>
      <c r="D292" s="32">
        <v>100</v>
      </c>
      <c r="E292" s="32">
        <v>100</v>
      </c>
      <c r="F292" s="32">
        <f>E292+D292</f>
        <v>200</v>
      </c>
      <c r="G292" s="83"/>
      <c r="H292" s="68" t="s">
        <v>1249</v>
      </c>
      <c r="I292" s="12"/>
      <c r="J292" s="162"/>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row>
    <row r="293" spans="1:67" s="11" customFormat="1" ht="90">
      <c r="A293" s="145" t="s">
        <v>319</v>
      </c>
      <c r="B293" s="31" t="s">
        <v>921</v>
      </c>
      <c r="C293" s="31"/>
      <c r="D293" s="32">
        <v>100</v>
      </c>
      <c r="E293" s="32">
        <v>100</v>
      </c>
      <c r="F293" s="32">
        <f>SUM(D293:E293)</f>
        <v>200</v>
      </c>
      <c r="G293" s="83"/>
      <c r="H293" s="68" t="s">
        <v>1249</v>
      </c>
      <c r="I293" s="12"/>
      <c r="J293" s="162"/>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row>
    <row r="294" spans="1:67" s="165" customFormat="1" ht="22.5" customHeight="1">
      <c r="A294" s="148"/>
      <c r="B294" s="54" t="s">
        <v>922</v>
      </c>
      <c r="C294" s="54"/>
      <c r="D294" s="34">
        <f>SUM(D295:D299)</f>
        <v>500</v>
      </c>
      <c r="E294" s="34">
        <f t="shared" ref="E294:F294" si="45">SUM(E295:E299)</f>
        <v>200</v>
      </c>
      <c r="F294" s="34">
        <f t="shared" si="45"/>
        <v>700</v>
      </c>
      <c r="G294" s="79"/>
      <c r="H294" s="125"/>
      <c r="I294" s="12"/>
      <c r="J294" s="163"/>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164"/>
      <c r="AL294" s="164"/>
      <c r="AM294" s="164"/>
      <c r="AN294" s="164"/>
      <c r="AO294" s="164"/>
      <c r="AP294" s="164"/>
      <c r="AQ294" s="164"/>
      <c r="AR294" s="164"/>
      <c r="AS294" s="164"/>
      <c r="AT294" s="164"/>
      <c r="AU294" s="164"/>
      <c r="AV294" s="164"/>
      <c r="AW294" s="164"/>
      <c r="AX294" s="164"/>
      <c r="AY294" s="164"/>
      <c r="AZ294" s="164"/>
      <c r="BA294" s="164"/>
      <c r="BB294" s="164"/>
      <c r="BC294" s="164"/>
      <c r="BD294" s="164"/>
      <c r="BE294" s="164"/>
      <c r="BF294" s="164"/>
      <c r="BG294" s="164"/>
      <c r="BH294" s="164"/>
      <c r="BI294" s="164"/>
      <c r="BJ294" s="164"/>
      <c r="BK294" s="164"/>
      <c r="BL294" s="164"/>
      <c r="BM294" s="164"/>
      <c r="BN294" s="164"/>
      <c r="BO294" s="164"/>
    </row>
    <row r="295" spans="1:67" s="11" customFormat="1" ht="90">
      <c r="A295" s="145" t="s">
        <v>320</v>
      </c>
      <c r="B295" s="31" t="s">
        <v>923</v>
      </c>
      <c r="C295" s="31"/>
      <c r="D295" s="32">
        <v>100</v>
      </c>
      <c r="E295" s="32">
        <v>100</v>
      </c>
      <c r="F295" s="32">
        <f>SUM(D295:E295)</f>
        <v>200</v>
      </c>
      <c r="G295" s="83"/>
      <c r="H295" s="68" t="s">
        <v>1249</v>
      </c>
      <c r="I295" s="12"/>
      <c r="J295" s="162"/>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row>
    <row r="296" spans="1:67" s="11" customFormat="1" ht="90">
      <c r="A296" s="145" t="s">
        <v>321</v>
      </c>
      <c r="B296" s="31" t="s">
        <v>924</v>
      </c>
      <c r="C296" s="31"/>
      <c r="D296" s="32">
        <v>100</v>
      </c>
      <c r="E296" s="32">
        <v>100</v>
      </c>
      <c r="F296" s="32">
        <f>SUM(D296:E296)</f>
        <v>200</v>
      </c>
      <c r="G296" s="83"/>
      <c r="H296" s="68" t="s">
        <v>1249</v>
      </c>
      <c r="I296" s="12"/>
      <c r="J296" s="162"/>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row>
    <row r="297" spans="1:67" s="11" customFormat="1" ht="90">
      <c r="A297" s="145" t="s">
        <v>322</v>
      </c>
      <c r="B297" s="31" t="s">
        <v>536</v>
      </c>
      <c r="C297" s="31"/>
      <c r="D297" s="32">
        <v>100</v>
      </c>
      <c r="E297" s="32">
        <v>0</v>
      </c>
      <c r="F297" s="32">
        <f>SUM(D297:E297)</f>
        <v>100</v>
      </c>
      <c r="G297" s="83"/>
      <c r="H297" s="68" t="s">
        <v>1248</v>
      </c>
      <c r="I297" s="12"/>
      <c r="J297" s="162"/>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row>
    <row r="298" spans="1:67" s="11" customFormat="1" ht="90">
      <c r="A298" s="145" t="s">
        <v>323</v>
      </c>
      <c r="B298" s="31" t="s">
        <v>537</v>
      </c>
      <c r="C298" s="31"/>
      <c r="D298" s="32">
        <v>100</v>
      </c>
      <c r="E298" s="32">
        <v>0</v>
      </c>
      <c r="F298" s="32">
        <f>SUM(D298:E298)</f>
        <v>100</v>
      </c>
      <c r="G298" s="83"/>
      <c r="H298" s="68" t="s">
        <v>1248</v>
      </c>
      <c r="I298" s="12"/>
      <c r="J298" s="162"/>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row>
    <row r="299" spans="1:67" s="11" customFormat="1" ht="90">
      <c r="A299" s="145" t="s">
        <v>324</v>
      </c>
      <c r="B299" s="31" t="s">
        <v>925</v>
      </c>
      <c r="C299" s="31"/>
      <c r="D299" s="32">
        <v>100</v>
      </c>
      <c r="E299" s="32">
        <v>0</v>
      </c>
      <c r="F299" s="32">
        <f>SUM(D299:E299)</f>
        <v>100</v>
      </c>
      <c r="G299" s="83"/>
      <c r="H299" s="68" t="s">
        <v>1248</v>
      </c>
      <c r="I299" s="12"/>
      <c r="J299" s="162"/>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row>
    <row r="300" spans="1:67" s="8" customFormat="1" ht="25.5" customHeight="1">
      <c r="A300" s="151" t="s">
        <v>551</v>
      </c>
      <c r="B300" s="61" t="s">
        <v>926</v>
      </c>
      <c r="C300" s="61"/>
      <c r="D300" s="57">
        <f>D301+D312+D328+D333+D363+D371+D373</f>
        <v>8180</v>
      </c>
      <c r="E300" s="57">
        <f t="shared" ref="E300:F300" si="46">E301+E312+E328+E333+E363+E371+E373</f>
        <v>2270</v>
      </c>
      <c r="F300" s="57">
        <f t="shared" si="46"/>
        <v>10450</v>
      </c>
      <c r="G300" s="88"/>
      <c r="H300" s="128"/>
      <c r="I300" s="12"/>
      <c r="J300" s="17"/>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row>
    <row r="301" spans="1:67" s="10" customFormat="1" ht="26.25">
      <c r="A301" s="148"/>
      <c r="B301" s="54" t="s">
        <v>927</v>
      </c>
      <c r="C301" s="54"/>
      <c r="D301" s="153">
        <f>SUM(D302:D311)</f>
        <v>350</v>
      </c>
      <c r="E301" s="153">
        <f t="shared" ref="E301:F301" si="47">SUM(E302:E311)</f>
        <v>350</v>
      </c>
      <c r="F301" s="153">
        <f t="shared" si="47"/>
        <v>700</v>
      </c>
      <c r="G301" s="75"/>
      <c r="H301" s="125"/>
      <c r="I301" s="12"/>
      <c r="J301" s="17"/>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row>
    <row r="302" spans="1:67" s="11" customFormat="1" ht="45">
      <c r="A302" s="145" t="s">
        <v>325</v>
      </c>
      <c r="B302" s="31" t="s">
        <v>928</v>
      </c>
      <c r="C302" s="31"/>
      <c r="D302" s="32">
        <v>20</v>
      </c>
      <c r="E302" s="32">
        <v>20</v>
      </c>
      <c r="F302" s="32">
        <f t="shared" ref="F302:F311" si="48">SUM(D302:E302)</f>
        <v>40</v>
      </c>
      <c r="G302" s="77" t="s">
        <v>1396</v>
      </c>
      <c r="H302" s="129" t="s">
        <v>79</v>
      </c>
      <c r="I302" s="12"/>
      <c r="J302" s="17"/>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row>
    <row r="303" spans="1:67" s="11" customFormat="1" ht="67.5">
      <c r="A303" s="145" t="s">
        <v>326</v>
      </c>
      <c r="B303" s="31" t="s">
        <v>929</v>
      </c>
      <c r="C303" s="31"/>
      <c r="D303" s="32">
        <v>30</v>
      </c>
      <c r="E303" s="32">
        <v>30</v>
      </c>
      <c r="F303" s="32">
        <f t="shared" si="48"/>
        <v>60</v>
      </c>
      <c r="G303" s="77" t="s">
        <v>1396</v>
      </c>
      <c r="H303" s="129" t="s">
        <v>69</v>
      </c>
      <c r="I303"/>
      <c r="J303" s="17"/>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row>
    <row r="304" spans="1:67" s="11" customFormat="1" ht="67.5">
      <c r="A304" s="145" t="s">
        <v>327</v>
      </c>
      <c r="B304" s="31" t="s">
        <v>930</v>
      </c>
      <c r="C304" s="31"/>
      <c r="D304" s="32">
        <v>70</v>
      </c>
      <c r="E304" s="32">
        <v>70</v>
      </c>
      <c r="F304" s="32">
        <f t="shared" si="48"/>
        <v>140</v>
      </c>
      <c r="G304" s="77" t="s">
        <v>1423</v>
      </c>
      <c r="H304" s="129" t="s">
        <v>71</v>
      </c>
      <c r="I304"/>
      <c r="J304" s="17"/>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row>
    <row r="305" spans="1:67" s="11" customFormat="1" ht="45">
      <c r="A305" s="145" t="s">
        <v>328</v>
      </c>
      <c r="B305" s="31" t="s">
        <v>931</v>
      </c>
      <c r="C305" s="31"/>
      <c r="D305" s="32">
        <v>35</v>
      </c>
      <c r="E305" s="32">
        <v>35</v>
      </c>
      <c r="F305" s="32">
        <f t="shared" si="48"/>
        <v>70</v>
      </c>
      <c r="G305" s="77" t="s">
        <v>1396</v>
      </c>
      <c r="H305" s="129" t="s">
        <v>75</v>
      </c>
      <c r="I305"/>
      <c r="J305" s="17"/>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row>
    <row r="306" spans="1:67" s="11" customFormat="1" ht="45">
      <c r="A306" s="145" t="s">
        <v>329</v>
      </c>
      <c r="B306" s="31" t="s">
        <v>932</v>
      </c>
      <c r="C306" s="31"/>
      <c r="D306" s="32">
        <v>30</v>
      </c>
      <c r="E306" s="32">
        <v>30</v>
      </c>
      <c r="F306" s="32">
        <f t="shared" si="48"/>
        <v>60</v>
      </c>
      <c r="G306" s="77" t="s">
        <v>1396</v>
      </c>
      <c r="H306" s="129" t="s">
        <v>69</v>
      </c>
      <c r="I306"/>
      <c r="J306" s="17"/>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row>
    <row r="307" spans="1:67" s="11" customFormat="1" ht="45">
      <c r="A307" s="145" t="s">
        <v>330</v>
      </c>
      <c r="B307" s="31" t="s">
        <v>933</v>
      </c>
      <c r="C307" s="31"/>
      <c r="D307" s="32">
        <v>30</v>
      </c>
      <c r="E307" s="32">
        <v>30</v>
      </c>
      <c r="F307" s="32">
        <f t="shared" si="48"/>
        <v>60</v>
      </c>
      <c r="G307" s="77" t="s">
        <v>1423</v>
      </c>
      <c r="H307" s="129" t="s">
        <v>69</v>
      </c>
      <c r="I307"/>
      <c r="J307" s="17"/>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row>
    <row r="308" spans="1:67" s="11" customFormat="1" ht="67.5">
      <c r="A308" s="145" t="s">
        <v>331</v>
      </c>
      <c r="B308" s="31" t="s">
        <v>934</v>
      </c>
      <c r="C308" s="31"/>
      <c r="D308" s="32">
        <v>20</v>
      </c>
      <c r="E308" s="32">
        <v>20</v>
      </c>
      <c r="F308" s="32">
        <f t="shared" si="48"/>
        <v>40</v>
      </c>
      <c r="G308" s="77" t="s">
        <v>1396</v>
      </c>
      <c r="H308" s="129" t="s">
        <v>79</v>
      </c>
      <c r="I308"/>
      <c r="J308" s="17"/>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row>
    <row r="309" spans="1:67" s="11" customFormat="1" ht="90">
      <c r="A309" s="145" t="s">
        <v>332</v>
      </c>
      <c r="B309" s="31" t="s">
        <v>935</v>
      </c>
      <c r="C309" s="31"/>
      <c r="D309" s="32">
        <v>35</v>
      </c>
      <c r="E309" s="32">
        <v>35</v>
      </c>
      <c r="F309" s="32">
        <f t="shared" si="48"/>
        <v>70</v>
      </c>
      <c r="G309" s="77" t="s">
        <v>1396</v>
      </c>
      <c r="H309" s="68" t="s">
        <v>1424</v>
      </c>
      <c r="I309"/>
      <c r="J309" s="17"/>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row>
    <row r="310" spans="1:67" s="11" customFormat="1" ht="45">
      <c r="A310" s="145" t="s">
        <v>333</v>
      </c>
      <c r="B310" s="31" t="s">
        <v>936</v>
      </c>
      <c r="C310" s="31"/>
      <c r="D310" s="32">
        <v>40</v>
      </c>
      <c r="E310" s="32">
        <v>40</v>
      </c>
      <c r="F310" s="32">
        <f t="shared" si="48"/>
        <v>80</v>
      </c>
      <c r="G310" s="77" t="s">
        <v>545</v>
      </c>
      <c r="H310" s="129" t="s">
        <v>70</v>
      </c>
      <c r="I310"/>
      <c r="J310" s="17"/>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row>
    <row r="311" spans="1:67" s="11" customFormat="1" ht="45">
      <c r="A311" s="145" t="s">
        <v>334</v>
      </c>
      <c r="B311" s="31" t="s">
        <v>937</v>
      </c>
      <c r="C311" s="31"/>
      <c r="D311" s="32">
        <v>40</v>
      </c>
      <c r="E311" s="32">
        <v>40</v>
      </c>
      <c r="F311" s="32">
        <f t="shared" si="48"/>
        <v>80</v>
      </c>
      <c r="G311" s="77" t="s">
        <v>543</v>
      </c>
      <c r="H311" s="129" t="s">
        <v>70</v>
      </c>
      <c r="I311"/>
      <c r="J311" s="17"/>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row>
    <row r="312" spans="1:67" s="10" customFormat="1" ht="26.25">
      <c r="A312" s="148"/>
      <c r="B312" s="54" t="s">
        <v>938</v>
      </c>
      <c r="C312" s="54"/>
      <c r="D312" s="153">
        <f>SUM(D313:D327)</f>
        <v>4910</v>
      </c>
      <c r="E312" s="153">
        <f>SUM(E313:E327)</f>
        <v>200</v>
      </c>
      <c r="F312" s="153">
        <f>SUM(F313:F327)</f>
        <v>5110</v>
      </c>
      <c r="G312" s="75"/>
      <c r="H312" s="125"/>
      <c r="I312"/>
      <c r="J312" s="17"/>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row>
    <row r="313" spans="1:67" s="11" customFormat="1" ht="90">
      <c r="A313" s="145" t="s">
        <v>335</v>
      </c>
      <c r="B313" s="31" t="s">
        <v>939</v>
      </c>
      <c r="C313" s="31"/>
      <c r="D313" s="32">
        <v>160</v>
      </c>
      <c r="E313" s="32">
        <v>140</v>
      </c>
      <c r="F313" s="32">
        <f>SUM(D313:E313)</f>
        <v>300</v>
      </c>
      <c r="G313" s="77" t="s">
        <v>1425</v>
      </c>
      <c r="H313" s="129" t="s">
        <v>74</v>
      </c>
      <c r="I313"/>
      <c r="J313" s="17"/>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row>
    <row r="314" spans="1:67" s="11" customFormat="1" ht="45">
      <c r="A314" s="145" t="s">
        <v>336</v>
      </c>
      <c r="B314" s="31" t="s">
        <v>940</v>
      </c>
      <c r="C314" s="31"/>
      <c r="D314" s="32">
        <v>30</v>
      </c>
      <c r="E314" s="32">
        <v>30</v>
      </c>
      <c r="F314" s="32">
        <f>SUM(D314:E314)</f>
        <v>60</v>
      </c>
      <c r="G314" s="77" t="s">
        <v>1180</v>
      </c>
      <c r="H314" s="129" t="s">
        <v>69</v>
      </c>
      <c r="I314"/>
      <c r="J314" s="17"/>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row>
    <row r="315" spans="1:67" s="11" customFormat="1" ht="45">
      <c r="A315" s="145" t="s">
        <v>337</v>
      </c>
      <c r="B315" s="31" t="s">
        <v>941</v>
      </c>
      <c r="C315" s="31"/>
      <c r="D315" s="32">
        <v>30</v>
      </c>
      <c r="E315" s="32">
        <v>30</v>
      </c>
      <c r="F315" s="32">
        <f>SUM(D315:E315)</f>
        <v>60</v>
      </c>
      <c r="G315" s="77" t="s">
        <v>543</v>
      </c>
      <c r="H315" s="129" t="s">
        <v>69</v>
      </c>
      <c r="I315"/>
      <c r="J315" s="17"/>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row>
    <row r="316" spans="1:67" s="11" customFormat="1" ht="45">
      <c r="A316" s="145" t="s">
        <v>575</v>
      </c>
      <c r="B316" s="29" t="s">
        <v>576</v>
      </c>
      <c r="C316" s="29"/>
      <c r="D316" s="39">
        <v>160</v>
      </c>
      <c r="E316" s="39">
        <v>0</v>
      </c>
      <c r="F316" s="39">
        <f>E316+D316</f>
        <v>160</v>
      </c>
      <c r="G316" s="82"/>
      <c r="H316" s="132" t="s">
        <v>1262</v>
      </c>
      <c r="I316"/>
      <c r="J316" s="17"/>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row>
    <row r="317" spans="1:67" s="11" customFormat="1" ht="45">
      <c r="A317" s="145" t="s">
        <v>588</v>
      </c>
      <c r="B317" s="29" t="s">
        <v>577</v>
      </c>
      <c r="C317" s="29"/>
      <c r="D317" s="39">
        <v>1000</v>
      </c>
      <c r="E317" s="39">
        <v>0</v>
      </c>
      <c r="F317" s="39">
        <f t="shared" ref="F317:F327" si="49">E317+D317</f>
        <v>1000</v>
      </c>
      <c r="G317" s="82"/>
      <c r="H317" s="132" t="s">
        <v>1263</v>
      </c>
      <c r="I317"/>
      <c r="J317" s="17"/>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row>
    <row r="318" spans="1:67" s="11" customFormat="1" ht="45">
      <c r="A318" s="145" t="s">
        <v>589</v>
      </c>
      <c r="B318" s="29" t="s">
        <v>578</v>
      </c>
      <c r="C318" s="29"/>
      <c r="D318" s="39">
        <v>1000</v>
      </c>
      <c r="E318" s="39">
        <v>0</v>
      </c>
      <c r="F318" s="39">
        <f t="shared" si="49"/>
        <v>1000</v>
      </c>
      <c r="G318" s="82"/>
      <c r="H318" s="132" t="s">
        <v>1263</v>
      </c>
      <c r="I318"/>
      <c r="J318" s="17"/>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row>
    <row r="319" spans="1:67" s="11" customFormat="1" ht="45">
      <c r="A319" s="145" t="s">
        <v>590</v>
      </c>
      <c r="B319" s="29" t="s">
        <v>579</v>
      </c>
      <c r="C319" s="29"/>
      <c r="D319" s="39">
        <v>200</v>
      </c>
      <c r="E319" s="39">
        <v>0</v>
      </c>
      <c r="F319" s="39">
        <f t="shared" si="49"/>
        <v>200</v>
      </c>
      <c r="G319" s="82"/>
      <c r="H319" s="132" t="s">
        <v>76</v>
      </c>
      <c r="I319"/>
      <c r="J319" s="17"/>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row>
    <row r="320" spans="1:67" s="11" customFormat="1" ht="45">
      <c r="A320" s="145" t="s">
        <v>591</v>
      </c>
      <c r="B320" s="29" t="s">
        <v>942</v>
      </c>
      <c r="C320" s="29"/>
      <c r="D320" s="39">
        <v>160</v>
      </c>
      <c r="E320" s="39">
        <v>0</v>
      </c>
      <c r="F320" s="39">
        <f t="shared" si="49"/>
        <v>160</v>
      </c>
      <c r="G320" s="82"/>
      <c r="H320" s="132" t="s">
        <v>1262</v>
      </c>
      <c r="I320"/>
      <c r="J320" s="17"/>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row>
    <row r="321" spans="1:67" s="11" customFormat="1" ht="45">
      <c r="A321" s="145" t="s">
        <v>592</v>
      </c>
      <c r="B321" s="29" t="s">
        <v>580</v>
      </c>
      <c r="C321" s="29"/>
      <c r="D321" s="39">
        <v>800</v>
      </c>
      <c r="E321" s="39">
        <v>0</v>
      </c>
      <c r="F321" s="39">
        <f t="shared" si="49"/>
        <v>800</v>
      </c>
      <c r="G321" s="82"/>
      <c r="H321" s="132" t="s">
        <v>1264</v>
      </c>
      <c r="I321"/>
      <c r="J321" s="17"/>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row>
    <row r="322" spans="1:67" s="11" customFormat="1" ht="112.5">
      <c r="A322" s="145" t="s">
        <v>593</v>
      </c>
      <c r="B322" s="29" t="s">
        <v>581</v>
      </c>
      <c r="C322" s="29"/>
      <c r="D322" s="39">
        <v>250</v>
      </c>
      <c r="E322" s="39">
        <v>0</v>
      </c>
      <c r="F322" s="39">
        <f t="shared" si="49"/>
        <v>250</v>
      </c>
      <c r="G322" s="82"/>
      <c r="H322" s="132" t="s">
        <v>1377</v>
      </c>
      <c r="I322"/>
      <c r="J322" s="17"/>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row>
    <row r="323" spans="1:67" s="11" customFormat="1" ht="45">
      <c r="A323" s="145" t="s">
        <v>594</v>
      </c>
      <c r="B323" s="29" t="s">
        <v>582</v>
      </c>
      <c r="C323" s="29"/>
      <c r="D323" s="39">
        <v>200</v>
      </c>
      <c r="E323" s="39">
        <v>0</v>
      </c>
      <c r="F323" s="39">
        <f t="shared" si="49"/>
        <v>200</v>
      </c>
      <c r="G323" s="82"/>
      <c r="H323" s="132" t="s">
        <v>76</v>
      </c>
      <c r="I323"/>
      <c r="J323" s="17"/>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row>
    <row r="324" spans="1:67" s="11" customFormat="1" ht="45">
      <c r="A324" s="145" t="s">
        <v>595</v>
      </c>
      <c r="B324" s="29" t="s">
        <v>943</v>
      </c>
      <c r="C324" s="29"/>
      <c r="D324" s="39">
        <v>180</v>
      </c>
      <c r="E324" s="39">
        <v>0</v>
      </c>
      <c r="F324" s="39">
        <f t="shared" si="49"/>
        <v>180</v>
      </c>
      <c r="G324" s="82"/>
      <c r="H324" s="132" t="s">
        <v>1265</v>
      </c>
      <c r="I324"/>
      <c r="J324" s="17"/>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row>
    <row r="325" spans="1:67" s="11" customFormat="1" ht="45">
      <c r="A325" s="145" t="s">
        <v>596</v>
      </c>
      <c r="B325" s="29" t="s">
        <v>583</v>
      </c>
      <c r="C325" s="29"/>
      <c r="D325" s="39">
        <v>180</v>
      </c>
      <c r="E325" s="39">
        <v>0</v>
      </c>
      <c r="F325" s="39">
        <f t="shared" si="49"/>
        <v>180</v>
      </c>
      <c r="G325" s="82"/>
      <c r="H325" s="132" t="s">
        <v>1265</v>
      </c>
      <c r="I325"/>
      <c r="J325" s="17"/>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row>
    <row r="326" spans="1:67" s="11" customFormat="1" ht="45">
      <c r="A326" s="145" t="s">
        <v>613</v>
      </c>
      <c r="B326" s="29" t="s">
        <v>614</v>
      </c>
      <c r="C326" s="29"/>
      <c r="D326" s="39">
        <v>160</v>
      </c>
      <c r="E326" s="39">
        <v>0</v>
      </c>
      <c r="F326" s="39">
        <f t="shared" si="49"/>
        <v>160</v>
      </c>
      <c r="G326" s="82"/>
      <c r="H326" s="132" t="s">
        <v>1262</v>
      </c>
      <c r="I326"/>
      <c r="J326" s="17"/>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row>
    <row r="327" spans="1:67" s="11" customFormat="1" ht="45">
      <c r="A327" s="145" t="s">
        <v>615</v>
      </c>
      <c r="B327" s="29" t="s">
        <v>616</v>
      </c>
      <c r="C327" s="29"/>
      <c r="D327" s="39">
        <v>400</v>
      </c>
      <c r="E327" s="39">
        <v>0</v>
      </c>
      <c r="F327" s="39">
        <f t="shared" si="49"/>
        <v>400</v>
      </c>
      <c r="G327" s="82"/>
      <c r="H327" s="132" t="s">
        <v>1266</v>
      </c>
      <c r="I327"/>
      <c r="J327" s="17"/>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row>
    <row r="328" spans="1:67" s="10" customFormat="1" ht="30">
      <c r="A328" s="149"/>
      <c r="B328" s="54" t="s">
        <v>944</v>
      </c>
      <c r="C328" s="65"/>
      <c r="D328" s="153">
        <f>SUM(D329:D332)</f>
        <v>300</v>
      </c>
      <c r="E328" s="153">
        <f t="shared" ref="E328:F328" si="50">SUM(E329:E332)</f>
        <v>300</v>
      </c>
      <c r="F328" s="153">
        <f t="shared" si="50"/>
        <v>600</v>
      </c>
      <c r="G328" s="81"/>
      <c r="H328" s="125"/>
      <c r="I328"/>
      <c r="J328" s="17"/>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row>
    <row r="329" spans="1:67" s="11" customFormat="1" ht="67.5">
      <c r="A329" s="145" t="s">
        <v>338</v>
      </c>
      <c r="B329" s="31" t="s">
        <v>945</v>
      </c>
      <c r="C329" s="31"/>
      <c r="D329" s="32">
        <v>100</v>
      </c>
      <c r="E329" s="32">
        <v>100</v>
      </c>
      <c r="F329" s="32">
        <f>SUM(D329:E329)</f>
        <v>200</v>
      </c>
      <c r="G329" s="77" t="s">
        <v>1396</v>
      </c>
      <c r="H329" s="129" t="s">
        <v>60</v>
      </c>
      <c r="I329"/>
      <c r="J329" s="17"/>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row>
    <row r="330" spans="1:67" s="11" customFormat="1" ht="67.5">
      <c r="A330" s="145" t="s">
        <v>339</v>
      </c>
      <c r="B330" s="31" t="s">
        <v>946</v>
      </c>
      <c r="C330" s="31"/>
      <c r="D330" s="32">
        <v>80</v>
      </c>
      <c r="E330" s="32">
        <v>80</v>
      </c>
      <c r="F330" s="32">
        <f>SUM(D330:E330)</f>
        <v>160</v>
      </c>
      <c r="G330" s="77" t="s">
        <v>1396</v>
      </c>
      <c r="H330" s="129" t="s">
        <v>59</v>
      </c>
      <c r="I330"/>
      <c r="J330" s="17"/>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row>
    <row r="331" spans="1:67" s="11" customFormat="1" ht="45">
      <c r="A331" s="145" t="s">
        <v>340</v>
      </c>
      <c r="B331" s="31" t="s">
        <v>947</v>
      </c>
      <c r="C331" s="31"/>
      <c r="D331" s="32">
        <v>20</v>
      </c>
      <c r="E331" s="32">
        <v>20</v>
      </c>
      <c r="F331" s="32">
        <f>SUM(D331:E331)</f>
        <v>40</v>
      </c>
      <c r="G331" s="77" t="s">
        <v>545</v>
      </c>
      <c r="H331" s="129" t="s">
        <v>79</v>
      </c>
      <c r="I331"/>
      <c r="J331" s="17"/>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row>
    <row r="332" spans="1:67" s="11" customFormat="1" ht="112.5">
      <c r="A332" s="145" t="s">
        <v>341</v>
      </c>
      <c r="B332" s="31" t="s">
        <v>948</v>
      </c>
      <c r="C332" s="31"/>
      <c r="D332" s="32">
        <v>100</v>
      </c>
      <c r="E332" s="32">
        <v>100</v>
      </c>
      <c r="F332" s="32">
        <f>SUM(D332:E332)</f>
        <v>200</v>
      </c>
      <c r="G332" s="77" t="s">
        <v>1396</v>
      </c>
      <c r="H332" s="129" t="s">
        <v>1426</v>
      </c>
      <c r="I332"/>
      <c r="J332" s="17"/>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row>
    <row r="333" spans="1:67" s="10" customFormat="1" ht="32.25" customHeight="1">
      <c r="A333" s="148"/>
      <c r="B333" s="54" t="s">
        <v>949</v>
      </c>
      <c r="C333" s="54"/>
      <c r="D333" s="34">
        <f>SUM(D334:D362)</f>
        <v>1040</v>
      </c>
      <c r="E333" s="34">
        <f t="shared" ref="E333:F333" si="51">SUM(E334:E362)</f>
        <v>1040</v>
      </c>
      <c r="F333" s="34">
        <f t="shared" si="51"/>
        <v>2080</v>
      </c>
      <c r="G333" s="79"/>
      <c r="H333" s="125"/>
      <c r="I333"/>
      <c r="J333" s="17"/>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c r="BO333" s="9"/>
    </row>
    <row r="334" spans="1:67" s="11" customFormat="1" ht="45">
      <c r="A334" s="145" t="s">
        <v>342</v>
      </c>
      <c r="B334" s="31" t="s">
        <v>950</v>
      </c>
      <c r="C334" s="31"/>
      <c r="D334" s="32">
        <v>40</v>
      </c>
      <c r="E334" s="32">
        <v>40</v>
      </c>
      <c r="F334" s="32">
        <f t="shared" ref="F334:F362" si="52">SUM(D334:E334)</f>
        <v>80</v>
      </c>
      <c r="G334" s="77" t="s">
        <v>1427</v>
      </c>
      <c r="H334" s="129" t="s">
        <v>70</v>
      </c>
      <c r="I334"/>
      <c r="J334" s="17"/>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row>
    <row r="335" spans="1:67" s="11" customFormat="1" ht="67.5">
      <c r="A335" s="145" t="s">
        <v>343</v>
      </c>
      <c r="B335" s="31" t="s">
        <v>951</v>
      </c>
      <c r="C335" s="31"/>
      <c r="D335" s="32">
        <v>20</v>
      </c>
      <c r="E335" s="32">
        <v>20</v>
      </c>
      <c r="F335" s="32">
        <f t="shared" si="52"/>
        <v>40</v>
      </c>
      <c r="G335" s="77" t="s">
        <v>1427</v>
      </c>
      <c r="H335" s="129" t="s">
        <v>79</v>
      </c>
      <c r="I335"/>
      <c r="J335" s="17"/>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c r="BO335" s="9"/>
    </row>
    <row r="336" spans="1:67" s="11" customFormat="1" ht="90">
      <c r="A336" s="145" t="s">
        <v>344</v>
      </c>
      <c r="B336" s="31" t="s">
        <v>952</v>
      </c>
      <c r="C336" s="31"/>
      <c r="D336" s="32">
        <v>70</v>
      </c>
      <c r="E336" s="32">
        <v>70</v>
      </c>
      <c r="F336" s="32">
        <f t="shared" si="52"/>
        <v>140</v>
      </c>
      <c r="G336" s="77" t="s">
        <v>1427</v>
      </c>
      <c r="H336" s="129" t="s">
        <v>71</v>
      </c>
      <c r="I336"/>
      <c r="J336" s="17"/>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row>
    <row r="337" spans="1:67" s="11" customFormat="1" ht="45">
      <c r="A337" s="145" t="s">
        <v>345</v>
      </c>
      <c r="B337" s="31" t="s">
        <v>953</v>
      </c>
      <c r="C337" s="31"/>
      <c r="D337" s="32">
        <v>20</v>
      </c>
      <c r="E337" s="32">
        <v>20</v>
      </c>
      <c r="F337" s="32">
        <f t="shared" si="52"/>
        <v>40</v>
      </c>
      <c r="G337" s="77" t="s">
        <v>1394</v>
      </c>
      <c r="H337" s="129" t="s">
        <v>79</v>
      </c>
      <c r="I337"/>
      <c r="J337" s="17"/>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row>
    <row r="338" spans="1:67" s="11" customFormat="1" ht="60">
      <c r="A338" s="145" t="s">
        <v>346</v>
      </c>
      <c r="B338" s="31" t="s">
        <v>954</v>
      </c>
      <c r="C338" s="31"/>
      <c r="D338" s="32">
        <v>40</v>
      </c>
      <c r="E338" s="32">
        <v>40</v>
      </c>
      <c r="F338" s="32">
        <f t="shared" si="52"/>
        <v>80</v>
      </c>
      <c r="G338" s="77" t="s">
        <v>1428</v>
      </c>
      <c r="H338" s="68" t="s">
        <v>70</v>
      </c>
      <c r="I338"/>
      <c r="J338" s="17"/>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row>
    <row r="339" spans="1:67" s="11" customFormat="1" ht="90">
      <c r="A339" s="145" t="s">
        <v>347</v>
      </c>
      <c r="B339" s="31" t="s">
        <v>955</v>
      </c>
      <c r="C339" s="31"/>
      <c r="D339" s="32">
        <v>20</v>
      </c>
      <c r="E339" s="32">
        <v>20</v>
      </c>
      <c r="F339" s="32">
        <f t="shared" si="52"/>
        <v>40</v>
      </c>
      <c r="G339" s="77" t="s">
        <v>1427</v>
      </c>
      <c r="H339" s="129" t="s">
        <v>79</v>
      </c>
      <c r="I339"/>
      <c r="J339" s="17"/>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row>
    <row r="340" spans="1:67" s="11" customFormat="1" ht="45">
      <c r="A340" s="145" t="s">
        <v>348</v>
      </c>
      <c r="B340" s="31" t="s">
        <v>956</v>
      </c>
      <c r="C340" s="31"/>
      <c r="D340" s="32">
        <v>20</v>
      </c>
      <c r="E340" s="32">
        <v>20</v>
      </c>
      <c r="F340" s="32">
        <f t="shared" si="52"/>
        <v>40</v>
      </c>
      <c r="G340" s="77" t="s">
        <v>1393</v>
      </c>
      <c r="H340" s="129" t="s">
        <v>79</v>
      </c>
      <c r="I340"/>
      <c r="J340" s="17"/>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row>
    <row r="341" spans="1:67" s="11" customFormat="1" ht="135">
      <c r="A341" s="145" t="s">
        <v>349</v>
      </c>
      <c r="B341" s="31" t="s">
        <v>957</v>
      </c>
      <c r="C341" s="31"/>
      <c r="D341" s="32">
        <v>45</v>
      </c>
      <c r="E341" s="32">
        <v>45</v>
      </c>
      <c r="F341" s="32">
        <f t="shared" si="52"/>
        <v>90</v>
      </c>
      <c r="G341" s="77" t="s">
        <v>1399</v>
      </c>
      <c r="H341" s="129" t="s">
        <v>62</v>
      </c>
      <c r="I341"/>
      <c r="J341" s="17"/>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row>
    <row r="342" spans="1:67" s="11" customFormat="1" ht="45">
      <c r="A342" s="145" t="s">
        <v>350</v>
      </c>
      <c r="B342" s="31" t="s">
        <v>958</v>
      </c>
      <c r="C342" s="31"/>
      <c r="D342" s="32">
        <v>20</v>
      </c>
      <c r="E342" s="32">
        <v>20</v>
      </c>
      <c r="F342" s="32">
        <f t="shared" si="52"/>
        <v>40</v>
      </c>
      <c r="G342" s="77" t="s">
        <v>1178</v>
      </c>
      <c r="H342" s="129" t="s">
        <v>79</v>
      </c>
      <c r="I342"/>
      <c r="J342" s="17"/>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row>
    <row r="343" spans="1:67" s="11" customFormat="1" ht="45">
      <c r="A343" s="145" t="s">
        <v>351</v>
      </c>
      <c r="B343" s="31" t="s">
        <v>959</v>
      </c>
      <c r="C343" s="31"/>
      <c r="D343" s="32">
        <v>50</v>
      </c>
      <c r="E343" s="32">
        <v>50</v>
      </c>
      <c r="F343" s="32">
        <f t="shared" si="52"/>
        <v>100</v>
      </c>
      <c r="G343" s="77" t="s">
        <v>1178</v>
      </c>
      <c r="H343" s="129" t="s">
        <v>64</v>
      </c>
      <c r="I343"/>
      <c r="J343" s="17"/>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row>
    <row r="344" spans="1:67" s="11" customFormat="1" ht="45">
      <c r="A344" s="145" t="s">
        <v>352</v>
      </c>
      <c r="B344" s="31" t="s">
        <v>960</v>
      </c>
      <c r="C344" s="31"/>
      <c r="D344" s="32">
        <v>30</v>
      </c>
      <c r="E344" s="32">
        <v>30</v>
      </c>
      <c r="F344" s="32">
        <f t="shared" si="52"/>
        <v>60</v>
      </c>
      <c r="G344" s="77" t="s">
        <v>1178</v>
      </c>
      <c r="H344" s="129" t="s">
        <v>69</v>
      </c>
      <c r="I344"/>
      <c r="J344" s="17"/>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row>
    <row r="345" spans="1:67" s="11" customFormat="1" ht="67.5">
      <c r="A345" s="145" t="s">
        <v>353</v>
      </c>
      <c r="B345" s="31" t="s">
        <v>961</v>
      </c>
      <c r="C345" s="31"/>
      <c r="D345" s="32">
        <v>50</v>
      </c>
      <c r="E345" s="32">
        <v>50</v>
      </c>
      <c r="F345" s="32">
        <f t="shared" si="52"/>
        <v>100</v>
      </c>
      <c r="G345" s="77" t="s">
        <v>1414</v>
      </c>
      <c r="H345" s="129" t="s">
        <v>64</v>
      </c>
      <c r="I345"/>
      <c r="J345" s="17"/>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c r="BO345" s="9"/>
    </row>
    <row r="346" spans="1:67" s="11" customFormat="1" ht="45">
      <c r="A346" s="145" t="s">
        <v>354</v>
      </c>
      <c r="B346" s="31" t="s">
        <v>962</v>
      </c>
      <c r="C346" s="31"/>
      <c r="D346" s="32">
        <v>20</v>
      </c>
      <c r="E346" s="32">
        <v>20</v>
      </c>
      <c r="F346" s="32">
        <f t="shared" si="52"/>
        <v>40</v>
      </c>
      <c r="G346" s="77" t="s">
        <v>1429</v>
      </c>
      <c r="H346" s="129" t="s">
        <v>79</v>
      </c>
      <c r="I346"/>
      <c r="J346" s="17"/>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c r="BO346" s="9"/>
    </row>
    <row r="347" spans="1:67" s="11" customFormat="1" ht="135">
      <c r="A347" s="145" t="s">
        <v>355</v>
      </c>
      <c r="B347" s="31" t="s">
        <v>963</v>
      </c>
      <c r="C347" s="31"/>
      <c r="D347" s="32">
        <v>50</v>
      </c>
      <c r="E347" s="32">
        <v>50</v>
      </c>
      <c r="F347" s="32">
        <f t="shared" si="52"/>
        <v>100</v>
      </c>
      <c r="G347" s="77" t="s">
        <v>1180</v>
      </c>
      <c r="H347" s="129" t="s">
        <v>64</v>
      </c>
      <c r="I347"/>
      <c r="J347" s="17"/>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c r="BO347" s="9"/>
    </row>
    <row r="348" spans="1:67" s="11" customFormat="1" ht="180">
      <c r="A348" s="145" t="s">
        <v>356</v>
      </c>
      <c r="B348" s="31" t="s">
        <v>964</v>
      </c>
      <c r="C348" s="31"/>
      <c r="D348" s="32">
        <v>90</v>
      </c>
      <c r="E348" s="32">
        <v>90</v>
      </c>
      <c r="F348" s="32">
        <f t="shared" si="52"/>
        <v>180</v>
      </c>
      <c r="G348" s="77" t="s">
        <v>1180</v>
      </c>
      <c r="H348" s="129" t="s">
        <v>1211</v>
      </c>
      <c r="I348"/>
      <c r="J348" s="17"/>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c r="BO348" s="9"/>
    </row>
    <row r="349" spans="1:67" s="11" customFormat="1" ht="67.5">
      <c r="A349" s="145" t="s">
        <v>357</v>
      </c>
      <c r="B349" s="31" t="s">
        <v>965</v>
      </c>
      <c r="C349" s="31"/>
      <c r="D349" s="32">
        <v>50</v>
      </c>
      <c r="E349" s="32">
        <v>50</v>
      </c>
      <c r="F349" s="32">
        <f t="shared" si="52"/>
        <v>100</v>
      </c>
      <c r="G349" s="77" t="s">
        <v>1427</v>
      </c>
      <c r="H349" s="129" t="s">
        <v>64</v>
      </c>
      <c r="I349"/>
      <c r="J349" s="17"/>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row>
    <row r="350" spans="1:67" s="11" customFormat="1" ht="112.5">
      <c r="A350" s="145" t="s">
        <v>358</v>
      </c>
      <c r="B350" s="31" t="s">
        <v>966</v>
      </c>
      <c r="C350" s="31"/>
      <c r="D350" s="32">
        <v>40</v>
      </c>
      <c r="E350" s="32">
        <v>40</v>
      </c>
      <c r="F350" s="32">
        <f t="shared" si="52"/>
        <v>80</v>
      </c>
      <c r="G350" s="77" t="s">
        <v>1180</v>
      </c>
      <c r="H350" s="129" t="s">
        <v>70</v>
      </c>
      <c r="I350"/>
      <c r="J350" s="17"/>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row>
    <row r="351" spans="1:67" s="11" customFormat="1" ht="157.5">
      <c r="A351" s="145" t="s">
        <v>359</v>
      </c>
      <c r="B351" s="31" t="s">
        <v>967</v>
      </c>
      <c r="C351" s="31"/>
      <c r="D351" s="32">
        <v>80</v>
      </c>
      <c r="E351" s="32">
        <v>80</v>
      </c>
      <c r="F351" s="32">
        <f t="shared" si="52"/>
        <v>160</v>
      </c>
      <c r="G351" s="77" t="s">
        <v>1427</v>
      </c>
      <c r="H351" s="129" t="s">
        <v>59</v>
      </c>
      <c r="I351"/>
      <c r="J351" s="17"/>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c r="BO351" s="9"/>
    </row>
    <row r="352" spans="1:67" s="11" customFormat="1" ht="90">
      <c r="A352" s="145" t="s">
        <v>360</v>
      </c>
      <c r="B352" s="31" t="s">
        <v>968</v>
      </c>
      <c r="C352" s="31"/>
      <c r="D352" s="32">
        <v>20</v>
      </c>
      <c r="E352" s="32">
        <v>20</v>
      </c>
      <c r="F352" s="32">
        <f t="shared" si="52"/>
        <v>40</v>
      </c>
      <c r="G352" s="77" t="s">
        <v>1430</v>
      </c>
      <c r="H352" s="68" t="s">
        <v>1431</v>
      </c>
      <c r="I352"/>
      <c r="J352" s="17"/>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c r="BO352" s="9"/>
    </row>
    <row r="353" spans="1:67" s="11" customFormat="1" ht="90">
      <c r="A353" s="145" t="s">
        <v>361</v>
      </c>
      <c r="B353" s="31" t="s">
        <v>969</v>
      </c>
      <c r="C353" s="31"/>
      <c r="D353" s="32">
        <v>20</v>
      </c>
      <c r="E353" s="32">
        <v>20</v>
      </c>
      <c r="F353" s="32">
        <f t="shared" si="52"/>
        <v>40</v>
      </c>
      <c r="G353" s="77" t="s">
        <v>1430</v>
      </c>
      <c r="H353" s="68" t="s">
        <v>1432</v>
      </c>
      <c r="I353"/>
      <c r="J353" s="17"/>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row>
    <row r="354" spans="1:67" s="11" customFormat="1" ht="45">
      <c r="A354" s="145" t="s">
        <v>362</v>
      </c>
      <c r="B354" s="31" t="s">
        <v>970</v>
      </c>
      <c r="C354" s="31"/>
      <c r="D354" s="32">
        <v>15</v>
      </c>
      <c r="E354" s="32">
        <v>15</v>
      </c>
      <c r="F354" s="32">
        <f t="shared" si="52"/>
        <v>30</v>
      </c>
      <c r="G354" s="77" t="s">
        <v>1433</v>
      </c>
      <c r="H354" s="129" t="s">
        <v>68</v>
      </c>
      <c r="I354"/>
      <c r="J354" s="17"/>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row>
    <row r="355" spans="1:67" s="11" customFormat="1" ht="67.5">
      <c r="A355" s="145" t="s">
        <v>363</v>
      </c>
      <c r="B355" s="31" t="s">
        <v>971</v>
      </c>
      <c r="C355" s="31"/>
      <c r="D355" s="32">
        <v>10</v>
      </c>
      <c r="E355" s="32">
        <v>10</v>
      </c>
      <c r="F355" s="32">
        <f t="shared" si="52"/>
        <v>20</v>
      </c>
      <c r="G355" s="77" t="s">
        <v>545</v>
      </c>
      <c r="H355" s="129" t="s">
        <v>67</v>
      </c>
      <c r="I355"/>
      <c r="J355" s="17"/>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c r="BI355" s="9"/>
      <c r="BJ355" s="9"/>
      <c r="BK355" s="9"/>
      <c r="BL355" s="9"/>
      <c r="BM355" s="9"/>
      <c r="BN355" s="9"/>
      <c r="BO355" s="9"/>
    </row>
    <row r="356" spans="1:67" s="11" customFormat="1" ht="45">
      <c r="A356" s="145" t="s">
        <v>364</v>
      </c>
      <c r="B356" s="31" t="s">
        <v>972</v>
      </c>
      <c r="C356" s="31"/>
      <c r="D356" s="32">
        <v>10</v>
      </c>
      <c r="E356" s="32">
        <v>10</v>
      </c>
      <c r="F356" s="32">
        <f t="shared" si="52"/>
        <v>20</v>
      </c>
      <c r="G356" s="77" t="s">
        <v>1414</v>
      </c>
      <c r="H356" s="129" t="s">
        <v>67</v>
      </c>
      <c r="I356"/>
      <c r="J356" s="17"/>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c r="BO356" s="9"/>
    </row>
    <row r="357" spans="1:67" s="11" customFormat="1" ht="45">
      <c r="A357" s="145" t="s">
        <v>365</v>
      </c>
      <c r="B357" s="31" t="s">
        <v>973</v>
      </c>
      <c r="C357" s="31"/>
      <c r="D357" s="32">
        <v>10</v>
      </c>
      <c r="E357" s="32">
        <v>10</v>
      </c>
      <c r="F357" s="32">
        <f t="shared" si="52"/>
        <v>20</v>
      </c>
      <c r="G357" s="77" t="s">
        <v>1434</v>
      </c>
      <c r="H357" s="129" t="s">
        <v>67</v>
      </c>
      <c r="I357"/>
      <c r="J357" s="17"/>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row>
    <row r="358" spans="1:67" s="11" customFormat="1" ht="90">
      <c r="A358" s="145" t="s">
        <v>366</v>
      </c>
      <c r="B358" s="31" t="s">
        <v>974</v>
      </c>
      <c r="C358" s="31"/>
      <c r="D358" s="32">
        <v>20</v>
      </c>
      <c r="E358" s="32">
        <v>20</v>
      </c>
      <c r="F358" s="32">
        <f t="shared" si="52"/>
        <v>40</v>
      </c>
      <c r="G358" s="77" t="s">
        <v>1430</v>
      </c>
      <c r="H358" s="68" t="s">
        <v>1267</v>
      </c>
      <c r="I358"/>
      <c r="J358" s="17"/>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row>
    <row r="359" spans="1:67" s="11" customFormat="1" ht="90">
      <c r="A359" s="145" t="s">
        <v>367</v>
      </c>
      <c r="B359" s="31" t="s">
        <v>975</v>
      </c>
      <c r="C359" s="31"/>
      <c r="D359" s="32">
        <v>40</v>
      </c>
      <c r="E359" s="32">
        <v>40</v>
      </c>
      <c r="F359" s="32">
        <f t="shared" si="52"/>
        <v>80</v>
      </c>
      <c r="G359" s="77" t="s">
        <v>1435</v>
      </c>
      <c r="H359" s="129" t="s">
        <v>70</v>
      </c>
      <c r="I359"/>
      <c r="J359" s="17"/>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row>
    <row r="360" spans="1:67" s="11" customFormat="1" ht="45">
      <c r="A360" s="145" t="s">
        <v>368</v>
      </c>
      <c r="B360" s="31" t="s">
        <v>976</v>
      </c>
      <c r="C360" s="31"/>
      <c r="D360" s="32">
        <v>20</v>
      </c>
      <c r="E360" s="32">
        <v>20</v>
      </c>
      <c r="F360" s="32">
        <f t="shared" si="52"/>
        <v>40</v>
      </c>
      <c r="G360" s="77" t="s">
        <v>545</v>
      </c>
      <c r="H360" s="129" t="s">
        <v>79</v>
      </c>
      <c r="I360"/>
      <c r="J360" s="17"/>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row>
    <row r="361" spans="1:67" s="11" customFormat="1" ht="45">
      <c r="A361" s="145" t="s">
        <v>369</v>
      </c>
      <c r="B361" s="31" t="s">
        <v>977</v>
      </c>
      <c r="C361" s="31"/>
      <c r="D361" s="32">
        <v>20</v>
      </c>
      <c r="E361" s="32">
        <v>20</v>
      </c>
      <c r="F361" s="32">
        <f t="shared" si="52"/>
        <v>40</v>
      </c>
      <c r="G361" s="77" t="s">
        <v>1402</v>
      </c>
      <c r="H361" s="129" t="s">
        <v>79</v>
      </c>
      <c r="I361"/>
      <c r="J361" s="17"/>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row>
    <row r="362" spans="1:67" s="11" customFormat="1" ht="112.5">
      <c r="A362" s="145" t="s">
        <v>370</v>
      </c>
      <c r="B362" s="31" t="s">
        <v>978</v>
      </c>
      <c r="C362" s="31"/>
      <c r="D362" s="32">
        <v>100</v>
      </c>
      <c r="E362" s="32">
        <v>100</v>
      </c>
      <c r="F362" s="32">
        <f t="shared" si="52"/>
        <v>200</v>
      </c>
      <c r="G362" s="77" t="s">
        <v>1396</v>
      </c>
      <c r="H362" s="68" t="s">
        <v>1268</v>
      </c>
      <c r="I362"/>
      <c r="J362" s="17"/>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row>
    <row r="363" spans="1:67" s="10" customFormat="1" ht="22.5" customHeight="1">
      <c r="A363" s="148"/>
      <c r="B363" s="54" t="s">
        <v>979</v>
      </c>
      <c r="C363" s="54"/>
      <c r="D363" s="34">
        <f>SUM(D364:D370)</f>
        <v>220</v>
      </c>
      <c r="E363" s="34">
        <f t="shared" ref="E363:F363" si="53">SUM(E364:E370)</f>
        <v>220</v>
      </c>
      <c r="F363" s="34">
        <f t="shared" si="53"/>
        <v>440</v>
      </c>
      <c r="G363" s="79"/>
      <c r="H363" s="125"/>
      <c r="I363"/>
      <c r="J363" s="17"/>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row>
    <row r="364" spans="1:67" s="11" customFormat="1" ht="45">
      <c r="A364" s="145" t="s">
        <v>371</v>
      </c>
      <c r="B364" s="31" t="s">
        <v>980</v>
      </c>
      <c r="C364" s="31"/>
      <c r="D364" s="32">
        <v>30</v>
      </c>
      <c r="E364" s="32">
        <v>30</v>
      </c>
      <c r="F364" s="32">
        <f t="shared" ref="F364:F370" si="54">SUM(D364:E364)</f>
        <v>60</v>
      </c>
      <c r="G364" s="77" t="s">
        <v>1436</v>
      </c>
      <c r="H364" s="129" t="s">
        <v>69</v>
      </c>
      <c r="I364"/>
      <c r="J364" s="17"/>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row>
    <row r="365" spans="1:67" s="11" customFormat="1" ht="60">
      <c r="A365" s="145" t="s">
        <v>372</v>
      </c>
      <c r="B365" s="31" t="s">
        <v>981</v>
      </c>
      <c r="C365" s="31"/>
      <c r="D365" s="32">
        <v>20</v>
      </c>
      <c r="E365" s="32">
        <v>20</v>
      </c>
      <c r="F365" s="32">
        <f t="shared" si="54"/>
        <v>40</v>
      </c>
      <c r="G365" s="77" t="s">
        <v>1435</v>
      </c>
      <c r="H365" s="129" t="s">
        <v>79</v>
      </c>
      <c r="I365"/>
      <c r="J365" s="17"/>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row>
    <row r="366" spans="1:67" s="11" customFormat="1" ht="112.5">
      <c r="A366" s="145" t="s">
        <v>373</v>
      </c>
      <c r="B366" s="31" t="s">
        <v>982</v>
      </c>
      <c r="C366" s="31"/>
      <c r="D366" s="32">
        <v>60</v>
      </c>
      <c r="E366" s="32">
        <v>60</v>
      </c>
      <c r="F366" s="32">
        <f t="shared" si="54"/>
        <v>120</v>
      </c>
      <c r="G366" s="77" t="s">
        <v>1437</v>
      </c>
      <c r="H366" s="129" t="s">
        <v>73</v>
      </c>
      <c r="I366"/>
      <c r="J366" s="17"/>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row>
    <row r="367" spans="1:67" s="11" customFormat="1" ht="135">
      <c r="A367" s="145" t="s">
        <v>374</v>
      </c>
      <c r="B367" s="31" t="s">
        <v>983</v>
      </c>
      <c r="C367" s="31"/>
      <c r="D367" s="32">
        <v>50</v>
      </c>
      <c r="E367" s="32">
        <v>50</v>
      </c>
      <c r="F367" s="32">
        <f t="shared" si="54"/>
        <v>100</v>
      </c>
      <c r="G367" s="77" t="s">
        <v>1438</v>
      </c>
      <c r="H367" s="129" t="s">
        <v>64</v>
      </c>
      <c r="I367"/>
      <c r="J367" s="17"/>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row>
    <row r="368" spans="1:67" s="11" customFormat="1" ht="90">
      <c r="A368" s="145" t="s">
        <v>375</v>
      </c>
      <c r="B368" s="31" t="s">
        <v>538</v>
      </c>
      <c r="C368" s="31"/>
      <c r="D368" s="32">
        <v>20</v>
      </c>
      <c r="E368" s="32">
        <v>20</v>
      </c>
      <c r="F368" s="32">
        <f t="shared" si="54"/>
        <v>40</v>
      </c>
      <c r="G368" s="77" t="s">
        <v>1436</v>
      </c>
      <c r="H368" s="68" t="s">
        <v>1439</v>
      </c>
      <c r="I368"/>
      <c r="J368" s="17"/>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row>
    <row r="369" spans="1:67" s="11" customFormat="1" ht="60">
      <c r="A369" s="145" t="s">
        <v>376</v>
      </c>
      <c r="B369" s="31" t="s">
        <v>539</v>
      </c>
      <c r="C369" s="31"/>
      <c r="D369" s="32">
        <v>20</v>
      </c>
      <c r="E369" s="32">
        <v>20</v>
      </c>
      <c r="F369" s="32">
        <f t="shared" si="54"/>
        <v>40</v>
      </c>
      <c r="G369" s="77" t="s">
        <v>1440</v>
      </c>
      <c r="H369" s="129" t="s">
        <v>79</v>
      </c>
      <c r="I369"/>
      <c r="J369" s="17"/>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row>
    <row r="370" spans="1:67" s="11" customFormat="1" ht="67.5">
      <c r="A370" s="145" t="s">
        <v>377</v>
      </c>
      <c r="B370" s="31" t="s">
        <v>984</v>
      </c>
      <c r="C370" s="31"/>
      <c r="D370" s="32">
        <v>20</v>
      </c>
      <c r="E370" s="32">
        <v>20</v>
      </c>
      <c r="F370" s="32">
        <f t="shared" si="54"/>
        <v>40</v>
      </c>
      <c r="G370" s="77" t="s">
        <v>545</v>
      </c>
      <c r="H370" s="129" t="s">
        <v>79</v>
      </c>
      <c r="I370"/>
      <c r="J370" s="17"/>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row>
    <row r="371" spans="1:67" s="10" customFormat="1" ht="22.5" customHeight="1">
      <c r="A371" s="148"/>
      <c r="B371" s="54" t="s">
        <v>1359</v>
      </c>
      <c r="C371" s="54"/>
      <c r="D371" s="34">
        <f>D372</f>
        <v>60</v>
      </c>
      <c r="E371" s="34">
        <f t="shared" ref="E371:F371" si="55">E372</f>
        <v>60</v>
      </c>
      <c r="F371" s="34">
        <f t="shared" si="55"/>
        <v>120</v>
      </c>
      <c r="G371" s="79"/>
      <c r="H371" s="125"/>
      <c r="I371"/>
      <c r="J371" s="17"/>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row>
    <row r="372" spans="1:67" s="11" customFormat="1" ht="112.5">
      <c r="A372" s="145" t="s">
        <v>378</v>
      </c>
      <c r="B372" s="31" t="s">
        <v>1360</v>
      </c>
      <c r="C372" s="31"/>
      <c r="D372" s="32">
        <v>60</v>
      </c>
      <c r="E372" s="32">
        <v>60</v>
      </c>
      <c r="F372" s="32">
        <f>SUM(D372:E372)</f>
        <v>120</v>
      </c>
      <c r="G372" s="77" t="s">
        <v>1396</v>
      </c>
      <c r="H372" s="129" t="s">
        <v>73</v>
      </c>
      <c r="I372"/>
      <c r="J372" s="17"/>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row>
    <row r="373" spans="1:67" s="10" customFormat="1" ht="22.5" customHeight="1">
      <c r="A373" s="148"/>
      <c r="B373" s="54" t="s">
        <v>53</v>
      </c>
      <c r="C373" s="54"/>
      <c r="D373" s="34">
        <f>SUM(D374:D386)</f>
        <v>1300</v>
      </c>
      <c r="E373" s="34">
        <f t="shared" ref="E373:F373" si="56">SUM(E374:E386)</f>
        <v>100</v>
      </c>
      <c r="F373" s="34">
        <f t="shared" si="56"/>
        <v>1400</v>
      </c>
      <c r="G373" s="79"/>
      <c r="H373" s="125"/>
      <c r="I373"/>
      <c r="J373" s="17"/>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row>
    <row r="374" spans="1:67" s="11" customFormat="1" ht="90">
      <c r="A374" s="145" t="s">
        <v>379</v>
      </c>
      <c r="B374" s="31" t="s">
        <v>985</v>
      </c>
      <c r="C374" s="31"/>
      <c r="D374" s="32">
        <v>100</v>
      </c>
      <c r="E374" s="32">
        <v>0</v>
      </c>
      <c r="F374" s="32">
        <f t="shared" ref="F374:F386" si="57">SUM(D374:E374)</f>
        <v>100</v>
      </c>
      <c r="G374" s="77"/>
      <c r="H374" s="68" t="s">
        <v>1269</v>
      </c>
      <c r="I374"/>
      <c r="J374" s="17"/>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row>
    <row r="375" spans="1:67" s="11" customFormat="1" ht="90">
      <c r="A375" s="145" t="s">
        <v>380</v>
      </c>
      <c r="B375" s="31" t="s">
        <v>986</v>
      </c>
      <c r="C375" s="31"/>
      <c r="D375" s="32">
        <v>100</v>
      </c>
      <c r="E375" s="32">
        <v>0</v>
      </c>
      <c r="F375" s="32">
        <f t="shared" si="57"/>
        <v>100</v>
      </c>
      <c r="G375" s="77"/>
      <c r="H375" s="68" t="s">
        <v>1269</v>
      </c>
      <c r="I375"/>
      <c r="J375" s="17"/>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row>
    <row r="376" spans="1:67" s="11" customFormat="1" ht="90">
      <c r="A376" s="145" t="s">
        <v>381</v>
      </c>
      <c r="B376" s="31" t="s">
        <v>987</v>
      </c>
      <c r="C376" s="31"/>
      <c r="D376" s="32">
        <v>100</v>
      </c>
      <c r="E376" s="32">
        <v>0</v>
      </c>
      <c r="F376" s="32">
        <f t="shared" si="57"/>
        <v>100</v>
      </c>
      <c r="G376" s="77"/>
      <c r="H376" s="68" t="s">
        <v>1269</v>
      </c>
      <c r="I376"/>
      <c r="J376" s="17"/>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row>
    <row r="377" spans="1:67" s="11" customFormat="1" ht="90">
      <c r="A377" s="145" t="s">
        <v>382</v>
      </c>
      <c r="B377" s="31" t="s">
        <v>988</v>
      </c>
      <c r="C377" s="31"/>
      <c r="D377" s="32">
        <v>100</v>
      </c>
      <c r="E377" s="32">
        <v>100</v>
      </c>
      <c r="F377" s="32">
        <f t="shared" si="57"/>
        <v>200</v>
      </c>
      <c r="G377" s="77"/>
      <c r="H377" s="68" t="s">
        <v>1368</v>
      </c>
      <c r="I377"/>
      <c r="J377" s="17"/>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row>
    <row r="378" spans="1:67" s="11" customFormat="1" ht="90">
      <c r="A378" s="145" t="s">
        <v>383</v>
      </c>
      <c r="B378" s="31" t="s">
        <v>989</v>
      </c>
      <c r="C378" s="31"/>
      <c r="D378" s="32">
        <v>100</v>
      </c>
      <c r="E378" s="32">
        <v>0</v>
      </c>
      <c r="F378" s="32">
        <f t="shared" si="57"/>
        <v>100</v>
      </c>
      <c r="G378" s="77"/>
      <c r="H378" s="68" t="s">
        <v>1269</v>
      </c>
      <c r="I378"/>
      <c r="J378" s="17"/>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c r="BO378" s="9"/>
    </row>
    <row r="379" spans="1:67" s="11" customFormat="1" ht="90">
      <c r="A379" s="145" t="s">
        <v>384</v>
      </c>
      <c r="B379" s="31" t="s">
        <v>990</v>
      </c>
      <c r="C379" s="31"/>
      <c r="D379" s="32">
        <v>100</v>
      </c>
      <c r="E379" s="32">
        <v>0</v>
      </c>
      <c r="F379" s="32">
        <f t="shared" si="57"/>
        <v>100</v>
      </c>
      <c r="G379" s="77"/>
      <c r="H379" s="68" t="s">
        <v>1269</v>
      </c>
      <c r="I379"/>
      <c r="J379" s="17"/>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c r="BI379" s="9"/>
      <c r="BJ379" s="9"/>
      <c r="BK379" s="9"/>
      <c r="BL379" s="9"/>
      <c r="BM379" s="9"/>
      <c r="BN379" s="9"/>
      <c r="BO379" s="9"/>
    </row>
    <row r="380" spans="1:67" s="11" customFormat="1" ht="90">
      <c r="A380" s="145" t="s">
        <v>385</v>
      </c>
      <c r="B380" s="31" t="s">
        <v>991</v>
      </c>
      <c r="C380" s="31"/>
      <c r="D380" s="32">
        <v>100</v>
      </c>
      <c r="E380" s="32">
        <v>0</v>
      </c>
      <c r="F380" s="32">
        <f t="shared" si="57"/>
        <v>100</v>
      </c>
      <c r="G380" s="77"/>
      <c r="H380" s="68" t="s">
        <v>1269</v>
      </c>
      <c r="I380"/>
      <c r="J380" s="17"/>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c r="BI380" s="9"/>
      <c r="BJ380" s="9"/>
      <c r="BK380" s="9"/>
      <c r="BL380" s="9"/>
      <c r="BM380" s="9"/>
      <c r="BN380" s="9"/>
      <c r="BO380" s="9"/>
    </row>
    <row r="381" spans="1:67" s="11" customFormat="1" ht="90">
      <c r="A381" s="145" t="s">
        <v>386</v>
      </c>
      <c r="B381" s="31" t="s">
        <v>992</v>
      </c>
      <c r="C381" s="31"/>
      <c r="D381" s="32">
        <v>100</v>
      </c>
      <c r="E381" s="32">
        <v>0</v>
      </c>
      <c r="F381" s="32">
        <f t="shared" si="57"/>
        <v>100</v>
      </c>
      <c r="G381" s="77"/>
      <c r="H381" s="68" t="s">
        <v>1269</v>
      </c>
      <c r="I381"/>
      <c r="J381" s="17"/>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9"/>
      <c r="AL381" s="9"/>
      <c r="AM381" s="9"/>
      <c r="AN381" s="9"/>
      <c r="AO381" s="9"/>
      <c r="AP381" s="9"/>
      <c r="AQ381" s="9"/>
      <c r="AR381" s="9"/>
      <c r="AS381" s="9"/>
      <c r="AT381" s="9"/>
      <c r="AU381" s="9"/>
      <c r="AV381" s="9"/>
      <c r="AW381" s="9"/>
      <c r="AX381" s="9"/>
      <c r="AY381" s="9"/>
      <c r="AZ381" s="9"/>
      <c r="BA381" s="9"/>
      <c r="BB381" s="9"/>
      <c r="BC381" s="9"/>
      <c r="BD381" s="9"/>
      <c r="BE381" s="9"/>
      <c r="BF381" s="9"/>
      <c r="BG381" s="9"/>
      <c r="BH381" s="9"/>
      <c r="BI381" s="9"/>
      <c r="BJ381" s="9"/>
      <c r="BK381" s="9"/>
      <c r="BL381" s="9"/>
      <c r="BM381" s="9"/>
      <c r="BN381" s="9"/>
      <c r="BO381" s="9"/>
    </row>
    <row r="382" spans="1:67" s="11" customFormat="1" ht="90">
      <c r="A382" s="145" t="s">
        <v>387</v>
      </c>
      <c r="B382" s="31" t="s">
        <v>540</v>
      </c>
      <c r="C382" s="31"/>
      <c r="D382" s="32">
        <v>100</v>
      </c>
      <c r="E382" s="32">
        <v>0</v>
      </c>
      <c r="F382" s="32">
        <f t="shared" si="57"/>
        <v>100</v>
      </c>
      <c r="G382" s="77"/>
      <c r="H382" s="68" t="s">
        <v>1269</v>
      </c>
      <c r="I382"/>
      <c r="J382" s="17"/>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c r="BO382" s="9"/>
    </row>
    <row r="383" spans="1:67" s="11" customFormat="1" ht="90">
      <c r="A383" s="145" t="s">
        <v>388</v>
      </c>
      <c r="B383" s="31" t="s">
        <v>993</v>
      </c>
      <c r="C383" s="31"/>
      <c r="D383" s="32">
        <v>100</v>
      </c>
      <c r="E383" s="32">
        <v>0</v>
      </c>
      <c r="F383" s="32">
        <f t="shared" si="57"/>
        <v>100</v>
      </c>
      <c r="G383" s="77"/>
      <c r="H383" s="68" t="s">
        <v>1269</v>
      </c>
      <c r="I383"/>
      <c r="J383" s="17"/>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c r="BI383" s="9"/>
      <c r="BJ383" s="9"/>
      <c r="BK383" s="9"/>
      <c r="BL383" s="9"/>
      <c r="BM383" s="9"/>
      <c r="BN383" s="9"/>
      <c r="BO383" s="9"/>
    </row>
    <row r="384" spans="1:67" s="11" customFormat="1" ht="90">
      <c r="A384" s="145" t="s">
        <v>389</v>
      </c>
      <c r="B384" s="31" t="s">
        <v>541</v>
      </c>
      <c r="C384" s="31"/>
      <c r="D384" s="32">
        <v>100</v>
      </c>
      <c r="E384" s="32">
        <v>0</v>
      </c>
      <c r="F384" s="32">
        <f t="shared" si="57"/>
        <v>100</v>
      </c>
      <c r="G384" s="77"/>
      <c r="H384" s="68" t="s">
        <v>1269</v>
      </c>
      <c r="I384"/>
      <c r="J384" s="17"/>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c r="BO384" s="9"/>
    </row>
    <row r="385" spans="1:67" s="11" customFormat="1" ht="90">
      <c r="A385" s="145" t="s">
        <v>390</v>
      </c>
      <c r="B385" s="31" t="s">
        <v>994</v>
      </c>
      <c r="C385" s="31"/>
      <c r="D385" s="32">
        <v>100</v>
      </c>
      <c r="E385" s="32">
        <v>0</v>
      </c>
      <c r="F385" s="32">
        <f t="shared" si="57"/>
        <v>100</v>
      </c>
      <c r="G385" s="77"/>
      <c r="H385" s="68" t="s">
        <v>1269</v>
      </c>
      <c r="I385"/>
      <c r="J385" s="17"/>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c r="BO385" s="9"/>
    </row>
    <row r="386" spans="1:67" s="11" customFormat="1" ht="90">
      <c r="A386" s="145" t="s">
        <v>391</v>
      </c>
      <c r="B386" s="31" t="s">
        <v>995</v>
      </c>
      <c r="C386" s="31"/>
      <c r="D386" s="32">
        <v>100</v>
      </c>
      <c r="E386" s="32">
        <v>0</v>
      </c>
      <c r="F386" s="32">
        <f t="shared" si="57"/>
        <v>100</v>
      </c>
      <c r="G386" s="77"/>
      <c r="H386" s="68" t="s">
        <v>1269</v>
      </c>
      <c r="I386"/>
      <c r="J386" s="17"/>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c r="BO386" s="9"/>
    </row>
    <row r="387" spans="1:67" s="8" customFormat="1" ht="21.75" customHeight="1">
      <c r="A387" s="147" t="s">
        <v>552</v>
      </c>
      <c r="B387" s="61" t="s">
        <v>996</v>
      </c>
      <c r="C387" s="61"/>
      <c r="D387" s="95">
        <f>SUM(D388+D390+D394+D398+D409+D420+D425)</f>
        <v>2880</v>
      </c>
      <c r="E387" s="95">
        <f>SUM(E388+E390+E394+E398+E409+E420+E425)</f>
        <v>0</v>
      </c>
      <c r="F387" s="95">
        <f>SUM(F388+F390+F394+F398+F409+F420+F425)</f>
        <v>2880</v>
      </c>
      <c r="G387" s="74"/>
      <c r="H387" s="128"/>
      <c r="I387"/>
      <c r="J387" s="9"/>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c r="BI387" s="9"/>
      <c r="BJ387" s="9"/>
      <c r="BK387" s="9"/>
      <c r="BL387" s="9"/>
      <c r="BM387" s="9"/>
      <c r="BN387" s="9"/>
      <c r="BO387" s="9"/>
    </row>
    <row r="388" spans="1:67" s="10" customFormat="1" ht="26.25">
      <c r="A388" s="148"/>
      <c r="B388" s="54" t="s">
        <v>997</v>
      </c>
      <c r="C388" s="54"/>
      <c r="D388" s="153">
        <f>D389</f>
        <v>120</v>
      </c>
      <c r="E388" s="153">
        <f t="shared" ref="E388:F388" si="58">E389</f>
        <v>0</v>
      </c>
      <c r="F388" s="153">
        <f t="shared" si="58"/>
        <v>120</v>
      </c>
      <c r="G388" s="75"/>
      <c r="H388" s="125"/>
      <c r="I388"/>
      <c r="J388" s="9"/>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c r="BO388" s="9"/>
    </row>
    <row r="389" spans="1:67" s="11" customFormat="1" ht="45">
      <c r="A389" s="145" t="s">
        <v>392</v>
      </c>
      <c r="B389" s="31" t="s">
        <v>998</v>
      </c>
      <c r="C389" s="31"/>
      <c r="D389" s="32">
        <v>120</v>
      </c>
      <c r="E389" s="32">
        <v>0</v>
      </c>
      <c r="F389" s="32">
        <f>SUM(D389:E389)</f>
        <v>120</v>
      </c>
      <c r="G389" s="77" t="s">
        <v>1402</v>
      </c>
      <c r="H389" s="129" t="s">
        <v>77</v>
      </c>
      <c r="I389"/>
      <c r="J389" s="9"/>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c r="BO389" s="9"/>
    </row>
    <row r="390" spans="1:67" s="10" customFormat="1" ht="24.75" customHeight="1">
      <c r="A390" s="148"/>
      <c r="B390" s="54" t="s">
        <v>999</v>
      </c>
      <c r="C390" s="54"/>
      <c r="D390" s="34">
        <f>SUM(D391:D393)</f>
        <v>500</v>
      </c>
      <c r="E390" s="34">
        <f t="shared" ref="E390:F390" si="59">SUM(E391:E393)</f>
        <v>0</v>
      </c>
      <c r="F390" s="34">
        <f t="shared" si="59"/>
        <v>500</v>
      </c>
      <c r="G390" s="79"/>
      <c r="H390" s="125"/>
      <c r="I390"/>
      <c r="J390" s="9"/>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row>
    <row r="391" spans="1:67" s="11" customFormat="1" ht="90">
      <c r="A391" s="145" t="s">
        <v>393</v>
      </c>
      <c r="B391" s="31" t="s">
        <v>1000</v>
      </c>
      <c r="C391" s="31"/>
      <c r="D391" s="32">
        <v>300</v>
      </c>
      <c r="E391" s="32">
        <v>0</v>
      </c>
      <c r="F391" s="32">
        <f>SUM(D391:E391)</f>
        <v>300</v>
      </c>
      <c r="G391" s="77" t="s">
        <v>19</v>
      </c>
      <c r="H391" s="129" t="s">
        <v>1270</v>
      </c>
      <c r="I391"/>
      <c r="J391" s="9"/>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c r="BO391" s="9"/>
    </row>
    <row r="392" spans="1:67" s="11" customFormat="1" ht="90">
      <c r="A392" s="145" t="s">
        <v>394</v>
      </c>
      <c r="B392" s="31" t="s">
        <v>1001</v>
      </c>
      <c r="C392" s="31"/>
      <c r="D392" s="32">
        <v>120</v>
      </c>
      <c r="E392" s="32">
        <v>0</v>
      </c>
      <c r="F392" s="32">
        <f>SUM(D392:E392)</f>
        <v>120</v>
      </c>
      <c r="G392" s="77" t="s">
        <v>19</v>
      </c>
      <c r="H392" s="129" t="s">
        <v>1271</v>
      </c>
      <c r="I392"/>
      <c r="J392" s="9"/>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row>
    <row r="393" spans="1:67" s="11" customFormat="1" ht="45">
      <c r="A393" s="145" t="s">
        <v>395</v>
      </c>
      <c r="B393" s="31" t="s">
        <v>1002</v>
      </c>
      <c r="C393" s="31"/>
      <c r="D393" s="32">
        <v>80</v>
      </c>
      <c r="E393" s="32">
        <v>0</v>
      </c>
      <c r="F393" s="32">
        <f>SUM(D393:E393)</f>
        <v>80</v>
      </c>
      <c r="G393" s="77" t="s">
        <v>17</v>
      </c>
      <c r="H393" s="129" t="s">
        <v>1272</v>
      </c>
      <c r="I393"/>
      <c r="J393" s="9"/>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c r="BI393" s="9"/>
      <c r="BJ393" s="9"/>
      <c r="BK393" s="9"/>
      <c r="BL393" s="9"/>
      <c r="BM393" s="9"/>
      <c r="BN393" s="9"/>
      <c r="BO393" s="9"/>
    </row>
    <row r="394" spans="1:67" s="10" customFormat="1" ht="22.5" customHeight="1">
      <c r="A394" s="148"/>
      <c r="B394" s="54" t="s">
        <v>1003</v>
      </c>
      <c r="C394" s="54"/>
      <c r="D394" s="34">
        <f>SUM(D395:D397)</f>
        <v>100</v>
      </c>
      <c r="E394" s="34">
        <f t="shared" ref="E394:F394" si="60">SUM(E395:E397)</f>
        <v>0</v>
      </c>
      <c r="F394" s="34">
        <f t="shared" si="60"/>
        <v>100</v>
      </c>
      <c r="G394" s="79"/>
      <c r="H394" s="125"/>
      <c r="I394"/>
      <c r="J394" s="9"/>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c r="BI394" s="9"/>
      <c r="BJ394" s="9"/>
      <c r="BK394" s="9"/>
      <c r="BL394" s="9"/>
      <c r="BM394" s="9"/>
      <c r="BN394" s="9"/>
      <c r="BO394" s="9"/>
    </row>
    <row r="395" spans="1:67" s="11" customFormat="1" ht="45">
      <c r="A395" s="145" t="s">
        <v>396</v>
      </c>
      <c r="B395" s="31" t="s">
        <v>1004</v>
      </c>
      <c r="C395" s="31"/>
      <c r="D395" s="32">
        <v>40</v>
      </c>
      <c r="E395" s="32">
        <v>0</v>
      </c>
      <c r="F395" s="32">
        <f>SUM(D395:E395)</f>
        <v>40</v>
      </c>
      <c r="G395" s="77" t="s">
        <v>10</v>
      </c>
      <c r="H395" s="129" t="s">
        <v>80</v>
      </c>
      <c r="I395"/>
      <c r="J395" s="9"/>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c r="BO395" s="9"/>
    </row>
    <row r="396" spans="1:67" s="11" customFormat="1" ht="45">
      <c r="A396" s="145" t="s">
        <v>397</v>
      </c>
      <c r="B396" s="31" t="s">
        <v>1005</v>
      </c>
      <c r="C396" s="31"/>
      <c r="D396" s="32">
        <v>50</v>
      </c>
      <c r="E396" s="32">
        <v>0</v>
      </c>
      <c r="F396" s="32">
        <f>SUM(D396:E396)</f>
        <v>50</v>
      </c>
      <c r="G396" s="77" t="s">
        <v>20</v>
      </c>
      <c r="H396" s="129" t="s">
        <v>1273</v>
      </c>
      <c r="I396"/>
      <c r="J396" s="9"/>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c r="BO396" s="9"/>
    </row>
    <row r="397" spans="1:67" s="11" customFormat="1" ht="45">
      <c r="A397" s="145" t="s">
        <v>398</v>
      </c>
      <c r="B397" s="31" t="s">
        <v>1006</v>
      </c>
      <c r="C397" s="31"/>
      <c r="D397" s="32">
        <v>10</v>
      </c>
      <c r="E397" s="32">
        <v>0</v>
      </c>
      <c r="F397" s="32">
        <f>SUM(D397:E397)</f>
        <v>10</v>
      </c>
      <c r="G397" s="77" t="s">
        <v>21</v>
      </c>
      <c r="H397" s="129" t="s">
        <v>1274</v>
      </c>
      <c r="I397"/>
      <c r="J397" s="9"/>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c r="BI397" s="9"/>
      <c r="BJ397" s="9"/>
      <c r="BK397" s="9"/>
      <c r="BL397" s="9"/>
      <c r="BM397" s="9"/>
      <c r="BN397" s="9"/>
      <c r="BO397" s="9"/>
    </row>
    <row r="398" spans="1:67" s="10" customFormat="1" ht="22.5" customHeight="1">
      <c r="A398" s="148"/>
      <c r="B398" s="54" t="s">
        <v>1007</v>
      </c>
      <c r="C398" s="54"/>
      <c r="D398" s="34">
        <f>SUM(D399:D408)</f>
        <v>810</v>
      </c>
      <c r="E398" s="34">
        <f>SUM(E399:E408)</f>
        <v>0</v>
      </c>
      <c r="F398" s="34">
        <f>SUM(F399:F408)</f>
        <v>810</v>
      </c>
      <c r="G398" s="79"/>
      <c r="H398" s="125"/>
      <c r="I398"/>
      <c r="J398" s="9"/>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c r="BO398" s="9"/>
    </row>
    <row r="399" spans="1:67" s="11" customFormat="1" ht="135">
      <c r="A399" s="145" t="s">
        <v>399</v>
      </c>
      <c r="B399" s="31" t="s">
        <v>1008</v>
      </c>
      <c r="C399" s="31"/>
      <c r="D399" s="32">
        <v>80</v>
      </c>
      <c r="E399" s="32">
        <v>0</v>
      </c>
      <c r="F399" s="32">
        <f>SUM(D399:E399)</f>
        <v>80</v>
      </c>
      <c r="G399" s="77" t="s">
        <v>22</v>
      </c>
      <c r="H399" s="129" t="s">
        <v>1272</v>
      </c>
      <c r="I399"/>
      <c r="J399" s="9"/>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c r="BI399" s="9"/>
      <c r="BJ399" s="9"/>
      <c r="BK399" s="9"/>
      <c r="BL399" s="9"/>
      <c r="BM399" s="9"/>
      <c r="BN399" s="9"/>
      <c r="BO399" s="9"/>
    </row>
    <row r="400" spans="1:67" s="11" customFormat="1" ht="45">
      <c r="A400" s="145" t="s">
        <v>619</v>
      </c>
      <c r="B400" s="31" t="s">
        <v>1009</v>
      </c>
      <c r="C400" s="31"/>
      <c r="D400" s="32">
        <v>60</v>
      </c>
      <c r="E400" s="32">
        <v>0</v>
      </c>
      <c r="F400" s="32">
        <f>SUM(D400:E400)</f>
        <v>60</v>
      </c>
      <c r="G400" s="77" t="s">
        <v>23</v>
      </c>
      <c r="H400" s="129" t="s">
        <v>65</v>
      </c>
      <c r="I400"/>
      <c r="J400" s="9"/>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c r="BI400" s="9"/>
      <c r="BJ400" s="9"/>
      <c r="BK400" s="9"/>
      <c r="BL400" s="9"/>
      <c r="BM400" s="9"/>
      <c r="BN400" s="9"/>
      <c r="BO400" s="9"/>
    </row>
    <row r="401" spans="1:67" s="11" customFormat="1" ht="90">
      <c r="A401" s="145" t="s">
        <v>620</v>
      </c>
      <c r="B401" s="31" t="s">
        <v>1010</v>
      </c>
      <c r="C401" s="31"/>
      <c r="D401" s="32">
        <v>40</v>
      </c>
      <c r="E401" s="32">
        <v>0</v>
      </c>
      <c r="F401" s="32">
        <f>SUM(D401:E401)</f>
        <v>40</v>
      </c>
      <c r="G401" s="77" t="s">
        <v>23</v>
      </c>
      <c r="H401" s="68" t="s">
        <v>1275</v>
      </c>
      <c r="I401"/>
      <c r="J401" s="9"/>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c r="BI401" s="9"/>
      <c r="BJ401" s="9"/>
      <c r="BK401" s="9"/>
      <c r="BL401" s="9"/>
      <c r="BM401" s="9"/>
      <c r="BN401" s="9"/>
      <c r="BO401" s="9"/>
    </row>
    <row r="402" spans="1:67" s="11" customFormat="1" ht="45">
      <c r="A402" s="145" t="s">
        <v>621</v>
      </c>
      <c r="B402" s="31" t="s">
        <v>1011</v>
      </c>
      <c r="C402" s="31"/>
      <c r="D402" s="32">
        <v>20</v>
      </c>
      <c r="E402" s="32">
        <v>0</v>
      </c>
      <c r="F402" s="32">
        <f>SUM(D402:E402)</f>
        <v>20</v>
      </c>
      <c r="G402" s="77" t="s">
        <v>17</v>
      </c>
      <c r="H402" s="129" t="s">
        <v>82</v>
      </c>
      <c r="I402"/>
      <c r="J402" s="9"/>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c r="BI402" s="9"/>
      <c r="BJ402" s="9"/>
      <c r="BK402" s="9"/>
      <c r="BL402" s="9"/>
      <c r="BM402" s="9"/>
      <c r="BN402" s="9"/>
      <c r="BO402" s="9"/>
    </row>
    <row r="403" spans="1:67" s="11" customFormat="1" ht="112.5">
      <c r="A403" s="145" t="s">
        <v>622</v>
      </c>
      <c r="B403" s="33" t="s">
        <v>618</v>
      </c>
      <c r="C403" s="33"/>
      <c r="D403" s="38">
        <v>100</v>
      </c>
      <c r="E403" s="38">
        <v>0</v>
      </c>
      <c r="F403" s="38">
        <f>E403+D403</f>
        <v>100</v>
      </c>
      <c r="G403" s="78"/>
      <c r="H403" s="130" t="s">
        <v>1276</v>
      </c>
      <c r="I403"/>
      <c r="J403" s="9"/>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9"/>
      <c r="AL403" s="9"/>
      <c r="AM403" s="9"/>
      <c r="AN403" s="9"/>
      <c r="AO403" s="9"/>
      <c r="AP403" s="9"/>
      <c r="AQ403" s="9"/>
      <c r="AR403" s="9"/>
      <c r="AS403" s="9"/>
      <c r="AT403" s="9"/>
      <c r="AU403" s="9"/>
      <c r="AV403" s="9"/>
      <c r="AW403" s="9"/>
      <c r="AX403" s="9"/>
      <c r="AY403" s="9"/>
      <c r="AZ403" s="9"/>
      <c r="BA403" s="9"/>
      <c r="BB403" s="9"/>
      <c r="BC403" s="9"/>
      <c r="BD403" s="9"/>
      <c r="BE403" s="9"/>
      <c r="BF403" s="9"/>
      <c r="BG403" s="9"/>
      <c r="BH403" s="9"/>
      <c r="BI403" s="9"/>
      <c r="BJ403" s="9"/>
      <c r="BK403" s="9"/>
      <c r="BL403" s="9"/>
      <c r="BM403" s="9"/>
      <c r="BN403" s="9"/>
      <c r="BO403" s="9"/>
    </row>
    <row r="404" spans="1:67" s="11" customFormat="1" ht="112.5">
      <c r="A404" s="145" t="s">
        <v>623</v>
      </c>
      <c r="B404" s="33" t="s">
        <v>629</v>
      </c>
      <c r="C404" s="36"/>
      <c r="D404" s="158">
        <v>100</v>
      </c>
      <c r="E404" s="38">
        <v>0</v>
      </c>
      <c r="F404" s="38">
        <f t="shared" ref="F404:F408" si="61">E404+D404</f>
        <v>100</v>
      </c>
      <c r="G404" s="78"/>
      <c r="H404" s="130" t="s">
        <v>1277</v>
      </c>
      <c r="I404"/>
      <c r="J404" s="9"/>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9"/>
      <c r="AL404" s="9"/>
      <c r="AM404" s="9"/>
      <c r="AN404" s="9"/>
      <c r="AO404" s="9"/>
      <c r="AP404" s="9"/>
      <c r="AQ404" s="9"/>
      <c r="AR404" s="9"/>
      <c r="AS404" s="9"/>
      <c r="AT404" s="9"/>
      <c r="AU404" s="9"/>
      <c r="AV404" s="9"/>
      <c r="AW404" s="9"/>
      <c r="AX404" s="9"/>
      <c r="AY404" s="9"/>
      <c r="AZ404" s="9"/>
      <c r="BA404" s="9"/>
      <c r="BB404" s="9"/>
      <c r="BC404" s="9"/>
      <c r="BD404" s="9"/>
      <c r="BE404" s="9"/>
      <c r="BF404" s="9"/>
      <c r="BG404" s="9"/>
      <c r="BH404" s="9"/>
      <c r="BI404" s="9"/>
      <c r="BJ404" s="9"/>
      <c r="BK404" s="9"/>
      <c r="BL404" s="9"/>
      <c r="BM404" s="9"/>
      <c r="BN404" s="9"/>
      <c r="BO404" s="9"/>
    </row>
    <row r="405" spans="1:67" s="11" customFormat="1" ht="112.5">
      <c r="A405" s="145" t="s">
        <v>624</v>
      </c>
      <c r="B405" s="33" t="s">
        <v>630</v>
      </c>
      <c r="C405" s="36"/>
      <c r="D405" s="158">
        <v>80</v>
      </c>
      <c r="E405" s="38">
        <v>0</v>
      </c>
      <c r="F405" s="38">
        <f t="shared" si="61"/>
        <v>80</v>
      </c>
      <c r="G405" s="78"/>
      <c r="H405" s="130" t="s">
        <v>1340</v>
      </c>
      <c r="I405"/>
      <c r="J405" s="9"/>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9"/>
      <c r="AL405" s="9"/>
      <c r="AM405" s="9"/>
      <c r="AN405" s="9"/>
      <c r="AO405" s="9"/>
      <c r="AP405" s="9"/>
      <c r="AQ405" s="9"/>
      <c r="AR405" s="9"/>
      <c r="AS405" s="9"/>
      <c r="AT405" s="9"/>
      <c r="AU405" s="9"/>
      <c r="AV405" s="9"/>
      <c r="AW405" s="9"/>
      <c r="AX405" s="9"/>
      <c r="AY405" s="9"/>
      <c r="AZ405" s="9"/>
      <c r="BA405" s="9"/>
      <c r="BB405" s="9"/>
      <c r="BC405" s="9"/>
      <c r="BD405" s="9"/>
      <c r="BE405" s="9"/>
      <c r="BF405" s="9"/>
      <c r="BG405" s="9"/>
      <c r="BH405" s="9"/>
      <c r="BI405" s="9"/>
      <c r="BJ405" s="9"/>
      <c r="BK405" s="9"/>
      <c r="BL405" s="9"/>
      <c r="BM405" s="9"/>
      <c r="BN405" s="9"/>
      <c r="BO405" s="9"/>
    </row>
    <row r="406" spans="1:67" s="11" customFormat="1" ht="112.5">
      <c r="A406" s="145" t="s">
        <v>625</v>
      </c>
      <c r="B406" s="33" t="s">
        <v>631</v>
      </c>
      <c r="C406" s="36"/>
      <c r="D406" s="158">
        <v>150</v>
      </c>
      <c r="E406" s="38">
        <v>0</v>
      </c>
      <c r="F406" s="38">
        <f t="shared" si="61"/>
        <v>150</v>
      </c>
      <c r="G406" s="78"/>
      <c r="H406" s="130" t="s">
        <v>1278</v>
      </c>
      <c r="I406"/>
      <c r="J406" s="9"/>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row>
    <row r="407" spans="1:67" s="11" customFormat="1" ht="112.5">
      <c r="A407" s="145" t="s">
        <v>626</v>
      </c>
      <c r="B407" s="33" t="s">
        <v>632</v>
      </c>
      <c r="C407" s="36"/>
      <c r="D407" s="158">
        <v>100</v>
      </c>
      <c r="E407" s="38">
        <v>0</v>
      </c>
      <c r="F407" s="38">
        <f t="shared" si="61"/>
        <v>100</v>
      </c>
      <c r="G407" s="78"/>
      <c r="H407" s="130" t="s">
        <v>1277</v>
      </c>
      <c r="I407"/>
      <c r="J407" s="9"/>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c r="BO407" s="9"/>
    </row>
    <row r="408" spans="1:67" s="11" customFormat="1" ht="112.5">
      <c r="A408" s="145" t="s">
        <v>627</v>
      </c>
      <c r="B408" s="36" t="s">
        <v>628</v>
      </c>
      <c r="C408" s="36"/>
      <c r="D408" s="158">
        <v>80</v>
      </c>
      <c r="E408" s="38">
        <v>0</v>
      </c>
      <c r="F408" s="38">
        <f t="shared" si="61"/>
        <v>80</v>
      </c>
      <c r="G408" s="78"/>
      <c r="H408" s="130" t="s">
        <v>1369</v>
      </c>
      <c r="I408"/>
      <c r="J408" s="9"/>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9"/>
      <c r="AL408" s="9"/>
      <c r="AM408" s="9"/>
      <c r="AN408" s="9"/>
      <c r="AO408" s="9"/>
      <c r="AP408" s="9"/>
      <c r="AQ408" s="9"/>
      <c r="AR408" s="9"/>
      <c r="AS408" s="9"/>
      <c r="AT408" s="9"/>
      <c r="AU408" s="9"/>
      <c r="AV408" s="9"/>
      <c r="AW408" s="9"/>
      <c r="AX408" s="9"/>
      <c r="AY408" s="9"/>
      <c r="AZ408" s="9"/>
      <c r="BA408" s="9"/>
      <c r="BB408" s="9"/>
      <c r="BC408" s="9"/>
      <c r="BD408" s="9"/>
      <c r="BE408" s="9"/>
      <c r="BF408" s="9"/>
      <c r="BG408" s="9"/>
      <c r="BH408" s="9"/>
      <c r="BI408" s="9"/>
      <c r="BJ408" s="9"/>
      <c r="BK408" s="9"/>
      <c r="BL408" s="9"/>
      <c r="BM408" s="9"/>
      <c r="BN408" s="9"/>
      <c r="BO408" s="9"/>
    </row>
    <row r="409" spans="1:67" s="10" customFormat="1" ht="22.5" customHeight="1">
      <c r="A409" s="148"/>
      <c r="B409" s="72" t="s">
        <v>1012</v>
      </c>
      <c r="C409" s="72"/>
      <c r="D409" s="159">
        <f>SUM(D410:D419)</f>
        <v>280</v>
      </c>
      <c r="E409" s="34">
        <f t="shared" ref="E409:F409" si="62">SUM(E410:E419)</f>
        <v>0</v>
      </c>
      <c r="F409" s="34">
        <f t="shared" si="62"/>
        <v>280</v>
      </c>
      <c r="G409" s="79"/>
      <c r="H409" s="125"/>
      <c r="I409"/>
      <c r="J409" s="9"/>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c r="BI409" s="9"/>
      <c r="BJ409" s="9"/>
      <c r="BK409" s="9"/>
      <c r="BL409" s="9"/>
      <c r="BM409" s="9"/>
      <c r="BN409" s="9"/>
      <c r="BO409" s="9"/>
    </row>
    <row r="410" spans="1:67" s="11" customFormat="1" ht="45">
      <c r="A410" s="145" t="s">
        <v>400</v>
      </c>
      <c r="B410" s="31" t="s">
        <v>1013</v>
      </c>
      <c r="C410" s="31"/>
      <c r="D410" s="32">
        <v>15</v>
      </c>
      <c r="E410" s="32">
        <v>0</v>
      </c>
      <c r="F410" s="32">
        <f t="shared" ref="F410:F419" si="63">SUM(D410:E410)</f>
        <v>15</v>
      </c>
      <c r="G410" s="77" t="s">
        <v>24</v>
      </c>
      <c r="H410" s="129" t="s">
        <v>1279</v>
      </c>
      <c r="I410"/>
      <c r="J410" s="9"/>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c r="BO410" s="9"/>
    </row>
    <row r="411" spans="1:67" s="11" customFormat="1" ht="45">
      <c r="A411" s="145" t="s">
        <v>401</v>
      </c>
      <c r="B411" s="31" t="s">
        <v>1014</v>
      </c>
      <c r="C411" s="31"/>
      <c r="D411" s="32">
        <v>10</v>
      </c>
      <c r="E411" s="32">
        <v>0</v>
      </c>
      <c r="F411" s="32">
        <f t="shared" si="63"/>
        <v>10</v>
      </c>
      <c r="G411" s="77" t="s">
        <v>24</v>
      </c>
      <c r="H411" s="129" t="s">
        <v>1274</v>
      </c>
      <c r="I411"/>
      <c r="J411" s="9"/>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row>
    <row r="412" spans="1:67" s="11" customFormat="1" ht="45">
      <c r="A412" s="145" t="s">
        <v>402</v>
      </c>
      <c r="B412" s="31" t="s">
        <v>1015</v>
      </c>
      <c r="C412" s="31"/>
      <c r="D412" s="32">
        <v>10</v>
      </c>
      <c r="E412" s="32">
        <v>0</v>
      </c>
      <c r="F412" s="32">
        <f t="shared" si="63"/>
        <v>10</v>
      </c>
      <c r="G412" s="77" t="s">
        <v>24</v>
      </c>
      <c r="H412" s="129" t="s">
        <v>1274</v>
      </c>
      <c r="I412"/>
      <c r="J412" s="9"/>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row>
    <row r="413" spans="1:67" s="11" customFormat="1" ht="45">
      <c r="A413" s="145" t="s">
        <v>403</v>
      </c>
      <c r="B413" s="31" t="s">
        <v>1016</v>
      </c>
      <c r="C413" s="31"/>
      <c r="D413" s="32">
        <v>45</v>
      </c>
      <c r="E413" s="32">
        <v>0</v>
      </c>
      <c r="F413" s="32">
        <f t="shared" si="63"/>
        <v>45</v>
      </c>
      <c r="G413" s="77" t="s">
        <v>25</v>
      </c>
      <c r="H413" s="129" t="s">
        <v>1280</v>
      </c>
      <c r="I413"/>
      <c r="J413" s="9"/>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c r="BO413" s="9"/>
    </row>
    <row r="414" spans="1:67" s="11" customFormat="1" ht="45">
      <c r="A414" s="145" t="s">
        <v>404</v>
      </c>
      <c r="B414" s="31" t="s">
        <v>1017</v>
      </c>
      <c r="C414" s="31"/>
      <c r="D414" s="32">
        <v>50</v>
      </c>
      <c r="E414" s="32">
        <v>0</v>
      </c>
      <c r="F414" s="32">
        <f t="shared" si="63"/>
        <v>50</v>
      </c>
      <c r="G414" s="77" t="s">
        <v>26</v>
      </c>
      <c r="H414" s="129" t="s">
        <v>1215</v>
      </c>
      <c r="I414"/>
      <c r="J414" s="9"/>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c r="BO414" s="9"/>
    </row>
    <row r="415" spans="1:67" s="11" customFormat="1" ht="153.75" customHeight="1">
      <c r="A415" s="145" t="s">
        <v>405</v>
      </c>
      <c r="B415" s="31" t="s">
        <v>1018</v>
      </c>
      <c r="C415" s="31"/>
      <c r="D415" s="32">
        <v>80</v>
      </c>
      <c r="E415" s="32">
        <v>0</v>
      </c>
      <c r="F415" s="32">
        <f t="shared" si="63"/>
        <v>80</v>
      </c>
      <c r="G415" s="77" t="s">
        <v>24</v>
      </c>
      <c r="H415" s="129" t="s">
        <v>1272</v>
      </c>
      <c r="I415"/>
      <c r="J415" s="9"/>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c r="BI415" s="9"/>
      <c r="BJ415" s="9"/>
      <c r="BK415" s="9"/>
      <c r="BL415" s="9"/>
      <c r="BM415" s="9"/>
      <c r="BN415" s="9"/>
      <c r="BO415" s="9"/>
    </row>
    <row r="416" spans="1:67" s="11" customFormat="1" ht="45">
      <c r="A416" s="145" t="s">
        <v>406</v>
      </c>
      <c r="B416" s="31" t="s">
        <v>1019</v>
      </c>
      <c r="C416" s="31"/>
      <c r="D416" s="32">
        <v>15</v>
      </c>
      <c r="E416" s="32">
        <v>0</v>
      </c>
      <c r="F416" s="32">
        <f t="shared" si="63"/>
        <v>15</v>
      </c>
      <c r="G416" s="77" t="s">
        <v>24</v>
      </c>
      <c r="H416" s="129" t="s">
        <v>1279</v>
      </c>
      <c r="I416"/>
      <c r="J416" s="9"/>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row>
    <row r="417" spans="1:67" s="11" customFormat="1" ht="45">
      <c r="A417" s="145" t="s">
        <v>407</v>
      </c>
      <c r="B417" s="31" t="s">
        <v>1020</v>
      </c>
      <c r="C417" s="31"/>
      <c r="D417" s="32">
        <v>10</v>
      </c>
      <c r="E417" s="32">
        <v>0</v>
      </c>
      <c r="F417" s="32">
        <f t="shared" si="63"/>
        <v>10</v>
      </c>
      <c r="G417" s="77" t="s">
        <v>3</v>
      </c>
      <c r="H417" s="129" t="s">
        <v>1274</v>
      </c>
      <c r="I417"/>
      <c r="J417" s="9"/>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row>
    <row r="418" spans="1:67" s="11" customFormat="1" ht="67.5">
      <c r="A418" s="145" t="s">
        <v>408</v>
      </c>
      <c r="B418" s="31" t="s">
        <v>1021</v>
      </c>
      <c r="C418" s="31"/>
      <c r="D418" s="32">
        <v>30</v>
      </c>
      <c r="E418" s="32">
        <v>0</v>
      </c>
      <c r="F418" s="32">
        <f t="shared" si="63"/>
        <v>30</v>
      </c>
      <c r="G418" s="77" t="s">
        <v>27</v>
      </c>
      <c r="H418" s="129" t="s">
        <v>84</v>
      </c>
      <c r="I418"/>
      <c r="J418" s="9"/>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row>
    <row r="419" spans="1:67" s="11" customFormat="1" ht="45">
      <c r="A419" s="145" t="s">
        <v>409</v>
      </c>
      <c r="B419" s="31" t="s">
        <v>1022</v>
      </c>
      <c r="C419" s="31"/>
      <c r="D419" s="32">
        <v>15</v>
      </c>
      <c r="E419" s="32">
        <v>0</v>
      </c>
      <c r="F419" s="32">
        <f t="shared" si="63"/>
        <v>15</v>
      </c>
      <c r="G419" s="77" t="s">
        <v>24</v>
      </c>
      <c r="H419" s="129" t="s">
        <v>1279</v>
      </c>
      <c r="I419"/>
      <c r="J419" s="9"/>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c r="BI419" s="9"/>
      <c r="BJ419" s="9"/>
      <c r="BK419" s="9"/>
      <c r="BL419" s="9"/>
      <c r="BM419" s="9"/>
      <c r="BN419" s="9"/>
      <c r="BO419" s="9"/>
    </row>
    <row r="420" spans="1:67" s="10" customFormat="1" ht="22.5" customHeight="1">
      <c r="A420" s="148"/>
      <c r="B420" s="54" t="s">
        <v>571</v>
      </c>
      <c r="C420" s="54"/>
      <c r="D420" s="34">
        <f>SUM(D421:D424)</f>
        <v>210</v>
      </c>
      <c r="E420" s="34">
        <f>SUM(E421:E424)</f>
        <v>0</v>
      </c>
      <c r="F420" s="34">
        <f>SUM(F421:F424)</f>
        <v>210</v>
      </c>
      <c r="G420" s="79"/>
      <c r="H420" s="125"/>
      <c r="I420"/>
      <c r="J420" s="9"/>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9"/>
      <c r="AL420" s="9"/>
      <c r="AM420" s="9"/>
      <c r="AN420" s="9"/>
      <c r="AO420" s="9"/>
      <c r="AP420" s="9"/>
      <c r="AQ420" s="9"/>
      <c r="AR420" s="9"/>
      <c r="AS420" s="9"/>
      <c r="AT420" s="9"/>
      <c r="AU420" s="9"/>
      <c r="AV420" s="9"/>
      <c r="AW420" s="9"/>
      <c r="AX420" s="9"/>
      <c r="AY420" s="9"/>
      <c r="AZ420" s="9"/>
      <c r="BA420" s="9"/>
      <c r="BB420" s="9"/>
      <c r="BC420" s="9"/>
      <c r="BD420" s="9"/>
      <c r="BE420" s="9"/>
      <c r="BF420" s="9"/>
      <c r="BG420" s="9"/>
      <c r="BH420" s="9"/>
      <c r="BI420" s="9"/>
      <c r="BJ420" s="9"/>
      <c r="BK420" s="9"/>
      <c r="BL420" s="9"/>
      <c r="BM420" s="9"/>
      <c r="BN420" s="9"/>
      <c r="BO420" s="9"/>
    </row>
    <row r="421" spans="1:67" s="11" customFormat="1" ht="45">
      <c r="A421" s="145" t="s">
        <v>410</v>
      </c>
      <c r="B421" s="31" t="s">
        <v>1023</v>
      </c>
      <c r="C421" s="31"/>
      <c r="D421" s="32">
        <v>50</v>
      </c>
      <c r="E421" s="32">
        <v>0</v>
      </c>
      <c r="F421" s="32">
        <f>SUM(D421:E421)</f>
        <v>50</v>
      </c>
      <c r="G421" s="77" t="s">
        <v>11</v>
      </c>
      <c r="H421" s="129" t="s">
        <v>1215</v>
      </c>
      <c r="I421"/>
      <c r="J421" s="9"/>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9"/>
      <c r="AL421" s="9"/>
      <c r="AM421" s="9"/>
      <c r="AN421" s="9"/>
      <c r="AO421" s="9"/>
      <c r="AP421" s="9"/>
      <c r="AQ421" s="9"/>
      <c r="AR421" s="9"/>
      <c r="AS421" s="9"/>
      <c r="AT421" s="9"/>
      <c r="AU421" s="9"/>
      <c r="AV421" s="9"/>
      <c r="AW421" s="9"/>
      <c r="AX421" s="9"/>
      <c r="AY421" s="9"/>
      <c r="AZ421" s="9"/>
      <c r="BA421" s="9"/>
      <c r="BB421" s="9"/>
      <c r="BC421" s="9"/>
      <c r="BD421" s="9"/>
      <c r="BE421" s="9"/>
      <c r="BF421" s="9"/>
      <c r="BG421" s="9"/>
      <c r="BH421" s="9"/>
      <c r="BI421" s="9"/>
      <c r="BJ421" s="9"/>
      <c r="BK421" s="9"/>
      <c r="BL421" s="9"/>
      <c r="BM421" s="9"/>
      <c r="BN421" s="9"/>
      <c r="BO421" s="9"/>
    </row>
    <row r="422" spans="1:67" s="11" customFormat="1" ht="90">
      <c r="A422" s="145" t="s">
        <v>411</v>
      </c>
      <c r="B422" s="31" t="s">
        <v>1024</v>
      </c>
      <c r="C422" s="31"/>
      <c r="D422" s="32">
        <v>50</v>
      </c>
      <c r="E422" s="32">
        <v>0</v>
      </c>
      <c r="F422" s="32">
        <f>SUM(D422:E422)</f>
        <v>50</v>
      </c>
      <c r="G422" s="77" t="s">
        <v>11</v>
      </c>
      <c r="H422" s="129" t="s">
        <v>1215</v>
      </c>
      <c r="I422"/>
      <c r="J422" s="9"/>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c r="BI422" s="9"/>
      <c r="BJ422" s="9"/>
      <c r="BK422" s="9"/>
      <c r="BL422" s="9"/>
      <c r="BM422" s="9"/>
      <c r="BN422" s="9"/>
      <c r="BO422" s="9"/>
    </row>
    <row r="423" spans="1:67" s="11" customFormat="1" ht="67.5">
      <c r="A423" s="145" t="s">
        <v>412</v>
      </c>
      <c r="B423" s="31" t="s">
        <v>1025</v>
      </c>
      <c r="C423" s="31"/>
      <c r="D423" s="32">
        <v>30</v>
      </c>
      <c r="E423" s="32">
        <v>0</v>
      </c>
      <c r="F423" s="32">
        <f>SUM(D423:E423)</f>
        <v>30</v>
      </c>
      <c r="G423" s="77" t="s">
        <v>24</v>
      </c>
      <c r="H423" s="129" t="s">
        <v>1281</v>
      </c>
      <c r="I423"/>
      <c r="J423" s="9"/>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9"/>
      <c r="AL423" s="9"/>
      <c r="AM423" s="9"/>
      <c r="AN423" s="9"/>
      <c r="AO423" s="9"/>
      <c r="AP423" s="9"/>
      <c r="AQ423" s="9"/>
      <c r="AR423" s="9"/>
      <c r="AS423" s="9"/>
      <c r="AT423" s="9"/>
      <c r="AU423" s="9"/>
      <c r="AV423" s="9"/>
      <c r="AW423" s="9"/>
      <c r="AX423" s="9"/>
      <c r="AY423" s="9"/>
      <c r="AZ423" s="9"/>
      <c r="BA423" s="9"/>
      <c r="BB423" s="9"/>
      <c r="BC423" s="9"/>
      <c r="BD423" s="9"/>
      <c r="BE423" s="9"/>
      <c r="BF423" s="9"/>
      <c r="BG423" s="9"/>
      <c r="BH423" s="9"/>
      <c r="BI423" s="9"/>
      <c r="BJ423" s="9"/>
      <c r="BK423" s="9"/>
      <c r="BL423" s="9"/>
      <c r="BM423" s="9"/>
      <c r="BN423" s="9"/>
      <c r="BO423" s="9"/>
    </row>
    <row r="424" spans="1:67" s="11" customFormat="1" ht="112.5">
      <c r="A424" s="145"/>
      <c r="B424" s="36" t="s">
        <v>1026</v>
      </c>
      <c r="C424" s="36"/>
      <c r="D424" s="158">
        <v>80</v>
      </c>
      <c r="E424" s="38">
        <v>0</v>
      </c>
      <c r="F424" s="38">
        <f>E424+D424</f>
        <v>80</v>
      </c>
      <c r="G424" s="78"/>
      <c r="H424" s="130" t="s">
        <v>1282</v>
      </c>
      <c r="I424"/>
      <c r="J424" s="9"/>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9"/>
      <c r="AL424" s="9"/>
      <c r="AM424" s="9"/>
      <c r="AN424" s="9"/>
      <c r="AO424" s="9"/>
      <c r="AP424" s="9"/>
      <c r="AQ424" s="9"/>
      <c r="AR424" s="9"/>
      <c r="AS424" s="9"/>
      <c r="AT424" s="9"/>
      <c r="AU424" s="9"/>
      <c r="AV424" s="9"/>
      <c r="AW424" s="9"/>
      <c r="AX424" s="9"/>
      <c r="AY424" s="9"/>
      <c r="AZ424" s="9"/>
      <c r="BA424" s="9"/>
      <c r="BB424" s="9"/>
      <c r="BC424" s="9"/>
      <c r="BD424" s="9"/>
      <c r="BE424" s="9"/>
      <c r="BF424" s="9"/>
      <c r="BG424" s="9"/>
      <c r="BH424" s="9"/>
      <c r="BI424" s="9"/>
      <c r="BJ424" s="9"/>
      <c r="BK424" s="9"/>
      <c r="BL424" s="9"/>
      <c r="BM424" s="9"/>
      <c r="BN424" s="9"/>
      <c r="BO424" s="9"/>
    </row>
    <row r="425" spans="1:67" s="10" customFormat="1" ht="22.5" customHeight="1">
      <c r="A425" s="148"/>
      <c r="B425" s="54" t="s">
        <v>54</v>
      </c>
      <c r="C425" s="54"/>
      <c r="D425" s="34">
        <f>SUM(D426:D434)</f>
        <v>860</v>
      </c>
      <c r="E425" s="34">
        <f t="shared" ref="E425:F425" si="64">SUM(E426:E434)</f>
        <v>0</v>
      </c>
      <c r="F425" s="34">
        <f t="shared" si="64"/>
        <v>860</v>
      </c>
      <c r="G425" s="79"/>
      <c r="H425" s="125"/>
      <c r="I425"/>
      <c r="J425" s="9"/>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9"/>
      <c r="AL425" s="9"/>
      <c r="AM425" s="9"/>
      <c r="AN425" s="9"/>
      <c r="AO425" s="9"/>
      <c r="AP425" s="9"/>
      <c r="AQ425" s="9"/>
      <c r="AR425" s="9"/>
      <c r="AS425" s="9"/>
      <c r="AT425" s="9"/>
      <c r="AU425" s="9"/>
      <c r="AV425" s="9"/>
      <c r="AW425" s="9"/>
      <c r="AX425" s="9"/>
      <c r="AY425" s="9"/>
      <c r="AZ425" s="9"/>
      <c r="BA425" s="9"/>
      <c r="BB425" s="9"/>
      <c r="BC425" s="9"/>
      <c r="BD425" s="9"/>
      <c r="BE425" s="9"/>
      <c r="BF425" s="9"/>
      <c r="BG425" s="9"/>
      <c r="BH425" s="9"/>
      <c r="BI425" s="9"/>
      <c r="BJ425" s="9"/>
      <c r="BK425" s="9"/>
      <c r="BL425" s="9"/>
      <c r="BM425" s="9"/>
      <c r="BN425" s="9"/>
      <c r="BO425" s="9"/>
    </row>
    <row r="426" spans="1:67" s="11" customFormat="1" ht="90">
      <c r="A426" s="145" t="s">
        <v>413</v>
      </c>
      <c r="B426" s="31" t="s">
        <v>1027</v>
      </c>
      <c r="C426" s="31"/>
      <c r="D426" s="32">
        <v>500</v>
      </c>
      <c r="E426" s="32">
        <v>0</v>
      </c>
      <c r="F426" s="32">
        <f t="shared" ref="F426:F434" si="65">SUM(D426:E426)</f>
        <v>500</v>
      </c>
      <c r="G426" s="77" t="s">
        <v>24</v>
      </c>
      <c r="H426" s="129" t="s">
        <v>1283</v>
      </c>
      <c r="I426"/>
      <c r="J426" s="9"/>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9"/>
      <c r="BI426" s="9"/>
      <c r="BJ426" s="9"/>
      <c r="BK426" s="9"/>
      <c r="BL426" s="9"/>
      <c r="BM426" s="9"/>
      <c r="BN426" s="9"/>
      <c r="BO426" s="9"/>
    </row>
    <row r="427" spans="1:67" s="11" customFormat="1" ht="45">
      <c r="A427" s="145" t="s">
        <v>414</v>
      </c>
      <c r="B427" s="31" t="s">
        <v>542</v>
      </c>
      <c r="C427" s="31"/>
      <c r="D427" s="32">
        <v>50</v>
      </c>
      <c r="E427" s="32">
        <v>0</v>
      </c>
      <c r="F427" s="32">
        <f t="shared" si="65"/>
        <v>50</v>
      </c>
      <c r="G427" s="77" t="s">
        <v>11</v>
      </c>
      <c r="H427" s="129" t="s">
        <v>1215</v>
      </c>
      <c r="I427"/>
      <c r="J427" s="9"/>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9"/>
      <c r="AL427" s="9"/>
      <c r="AM427" s="9"/>
      <c r="AN427" s="9"/>
      <c r="AO427" s="9"/>
      <c r="AP427" s="9"/>
      <c r="AQ427" s="9"/>
      <c r="AR427" s="9"/>
      <c r="AS427" s="9"/>
      <c r="AT427" s="9"/>
      <c r="AU427" s="9"/>
      <c r="AV427" s="9"/>
      <c r="AW427" s="9"/>
      <c r="AX427" s="9"/>
      <c r="AY427" s="9"/>
      <c r="AZ427" s="9"/>
      <c r="BA427" s="9"/>
      <c r="BB427" s="9"/>
      <c r="BC427" s="9"/>
      <c r="BD427" s="9"/>
      <c r="BE427" s="9"/>
      <c r="BF427" s="9"/>
      <c r="BG427" s="9"/>
      <c r="BH427" s="9"/>
      <c r="BI427" s="9"/>
      <c r="BJ427" s="9"/>
      <c r="BK427" s="9"/>
      <c r="BL427" s="9"/>
      <c r="BM427" s="9"/>
      <c r="BN427" s="9"/>
      <c r="BO427" s="9"/>
    </row>
    <row r="428" spans="1:67" s="11" customFormat="1" ht="45">
      <c r="A428" s="145" t="s">
        <v>415</v>
      </c>
      <c r="B428" s="31" t="s">
        <v>1028</v>
      </c>
      <c r="C428" s="31"/>
      <c r="D428" s="32">
        <v>100</v>
      </c>
      <c r="E428" s="32">
        <v>0</v>
      </c>
      <c r="F428" s="32">
        <f t="shared" si="65"/>
        <v>100</v>
      </c>
      <c r="G428" s="77" t="s">
        <v>11</v>
      </c>
      <c r="H428" s="129" t="s">
        <v>66</v>
      </c>
      <c r="I428"/>
      <c r="J428" s="9"/>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9"/>
      <c r="AL428" s="9"/>
      <c r="AM428" s="9"/>
      <c r="AN428" s="9"/>
      <c r="AO428" s="9"/>
      <c r="AP428" s="9"/>
      <c r="AQ428" s="9"/>
      <c r="AR428" s="9"/>
      <c r="AS428" s="9"/>
      <c r="AT428" s="9"/>
      <c r="AU428" s="9"/>
      <c r="AV428" s="9"/>
      <c r="AW428" s="9"/>
      <c r="AX428" s="9"/>
      <c r="AY428" s="9"/>
      <c r="AZ428" s="9"/>
      <c r="BA428" s="9"/>
      <c r="BB428" s="9"/>
      <c r="BC428" s="9"/>
      <c r="BD428" s="9"/>
      <c r="BE428" s="9"/>
      <c r="BF428" s="9"/>
      <c r="BG428" s="9"/>
      <c r="BH428" s="9"/>
      <c r="BI428" s="9"/>
      <c r="BJ428" s="9"/>
      <c r="BK428" s="9"/>
      <c r="BL428" s="9"/>
      <c r="BM428" s="9"/>
      <c r="BN428" s="9"/>
      <c r="BO428" s="9"/>
    </row>
    <row r="429" spans="1:67" s="11" customFormat="1" ht="45">
      <c r="A429" s="145" t="s">
        <v>416</v>
      </c>
      <c r="B429" s="31" t="s">
        <v>1029</v>
      </c>
      <c r="C429" s="31"/>
      <c r="D429" s="32">
        <v>30</v>
      </c>
      <c r="E429" s="32">
        <v>0</v>
      </c>
      <c r="F429" s="32">
        <f t="shared" si="65"/>
        <v>30</v>
      </c>
      <c r="G429" s="77" t="s">
        <v>28</v>
      </c>
      <c r="H429" s="129" t="s">
        <v>84</v>
      </c>
      <c r="I429"/>
      <c r="J429" s="9"/>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c r="BI429" s="9"/>
      <c r="BJ429" s="9"/>
      <c r="BK429" s="9"/>
      <c r="BL429" s="9"/>
      <c r="BM429" s="9"/>
      <c r="BN429" s="9"/>
      <c r="BO429" s="9"/>
    </row>
    <row r="430" spans="1:67" s="11" customFormat="1" ht="45">
      <c r="A430" s="145" t="s">
        <v>417</v>
      </c>
      <c r="B430" s="31" t="s">
        <v>1030</v>
      </c>
      <c r="C430" s="31"/>
      <c r="D430" s="32">
        <v>50</v>
      </c>
      <c r="E430" s="32">
        <v>0</v>
      </c>
      <c r="F430" s="32">
        <f t="shared" si="65"/>
        <v>50</v>
      </c>
      <c r="G430" s="77" t="s">
        <v>28</v>
      </c>
      <c r="H430" s="129" t="s">
        <v>1215</v>
      </c>
      <c r="I430"/>
      <c r="J430" s="9"/>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c r="BO430" s="9"/>
    </row>
    <row r="431" spans="1:67" s="11" customFormat="1" ht="45">
      <c r="A431" s="145" t="s">
        <v>418</v>
      </c>
      <c r="B431" s="31" t="s">
        <v>1031</v>
      </c>
      <c r="C431" s="31"/>
      <c r="D431" s="32">
        <v>30</v>
      </c>
      <c r="E431" s="32">
        <v>0</v>
      </c>
      <c r="F431" s="32">
        <f t="shared" si="65"/>
        <v>30</v>
      </c>
      <c r="G431" s="77" t="s">
        <v>24</v>
      </c>
      <c r="H431" s="129" t="s">
        <v>84</v>
      </c>
      <c r="I431"/>
      <c r="J431" s="9"/>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c r="BI431" s="9"/>
      <c r="BJ431" s="9"/>
      <c r="BK431" s="9"/>
      <c r="BL431" s="9"/>
      <c r="BM431" s="9"/>
      <c r="BN431" s="9"/>
      <c r="BO431" s="9"/>
    </row>
    <row r="432" spans="1:67" s="11" customFormat="1" ht="45">
      <c r="A432" s="145" t="s">
        <v>419</v>
      </c>
      <c r="B432" s="31" t="s">
        <v>1032</v>
      </c>
      <c r="C432" s="31"/>
      <c r="D432" s="32">
        <v>50</v>
      </c>
      <c r="E432" s="32">
        <v>0</v>
      </c>
      <c r="F432" s="32">
        <f t="shared" si="65"/>
        <v>50</v>
      </c>
      <c r="G432" s="77" t="s">
        <v>28</v>
      </c>
      <c r="H432" s="129" t="s">
        <v>1215</v>
      </c>
      <c r="I432"/>
      <c r="J432" s="9"/>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c r="BI432" s="9"/>
      <c r="BJ432" s="9"/>
      <c r="BK432" s="9"/>
      <c r="BL432" s="9"/>
      <c r="BM432" s="9"/>
      <c r="BN432" s="9"/>
      <c r="BO432" s="9"/>
    </row>
    <row r="433" spans="1:67" s="11" customFormat="1" ht="90">
      <c r="A433" s="145" t="s">
        <v>420</v>
      </c>
      <c r="B433" s="31" t="s">
        <v>1033</v>
      </c>
      <c r="C433" s="31"/>
      <c r="D433" s="32">
        <v>20</v>
      </c>
      <c r="E433" s="32">
        <v>0</v>
      </c>
      <c r="F433" s="32">
        <f t="shared" si="65"/>
        <v>20</v>
      </c>
      <c r="G433" s="77" t="s">
        <v>28</v>
      </c>
      <c r="H433" s="68" t="s">
        <v>1341</v>
      </c>
      <c r="I433"/>
      <c r="J433" s="9"/>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c r="BI433" s="9"/>
      <c r="BJ433" s="9"/>
      <c r="BK433" s="9"/>
      <c r="BL433" s="9"/>
      <c r="BM433" s="9"/>
      <c r="BN433" s="9"/>
      <c r="BO433" s="9"/>
    </row>
    <row r="434" spans="1:67" s="11" customFormat="1" ht="45">
      <c r="A434" s="145" t="s">
        <v>421</v>
      </c>
      <c r="B434" s="31" t="s">
        <v>1034</v>
      </c>
      <c r="C434" s="31"/>
      <c r="D434" s="32">
        <v>30</v>
      </c>
      <c r="E434" s="32">
        <v>0</v>
      </c>
      <c r="F434" s="32">
        <f t="shared" si="65"/>
        <v>30</v>
      </c>
      <c r="G434" s="77" t="s">
        <v>28</v>
      </c>
      <c r="H434" s="129" t="s">
        <v>84</v>
      </c>
      <c r="I434"/>
      <c r="J434" s="9"/>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c r="BO434" s="9"/>
    </row>
    <row r="435" spans="1:67" s="8" customFormat="1" ht="26.25" customHeight="1">
      <c r="A435" s="147" t="s">
        <v>553</v>
      </c>
      <c r="B435" s="61" t="s">
        <v>1035</v>
      </c>
      <c r="C435" s="61"/>
      <c r="D435" s="95">
        <f>SUM(D436+D442+D450+D453)</f>
        <v>820</v>
      </c>
      <c r="E435" s="95">
        <f t="shared" ref="E435:F435" si="66">SUM(E436+E442+E450+E453)</f>
        <v>0</v>
      </c>
      <c r="F435" s="95">
        <f t="shared" si="66"/>
        <v>820</v>
      </c>
      <c r="G435" s="74"/>
      <c r="H435" s="128"/>
      <c r="I435"/>
      <c r="J435" s="9"/>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c r="BO435" s="9"/>
    </row>
    <row r="436" spans="1:67" s="10" customFormat="1" ht="22.5" customHeight="1">
      <c r="A436" s="148"/>
      <c r="B436" s="54" t="s">
        <v>1036</v>
      </c>
      <c r="C436" s="54"/>
      <c r="D436" s="34">
        <f>SUM(D437:D441)</f>
        <v>240</v>
      </c>
      <c r="E436" s="34">
        <f t="shared" ref="E436:F436" si="67">SUM(E437:E441)</f>
        <v>0</v>
      </c>
      <c r="F436" s="34">
        <f t="shared" si="67"/>
        <v>240</v>
      </c>
      <c r="G436" s="79"/>
      <c r="H436" s="125"/>
      <c r="I436"/>
      <c r="J436" s="9"/>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c r="BI436" s="9"/>
      <c r="BJ436" s="9"/>
      <c r="BK436" s="9"/>
      <c r="BL436" s="9"/>
      <c r="BM436" s="9"/>
      <c r="BN436" s="9"/>
      <c r="BO436" s="9"/>
    </row>
    <row r="437" spans="1:67" s="11" customFormat="1" ht="135" customHeight="1">
      <c r="A437" s="145" t="s">
        <v>422</v>
      </c>
      <c r="B437" s="31" t="s">
        <v>1037</v>
      </c>
      <c r="C437" s="31"/>
      <c r="D437" s="32">
        <v>100</v>
      </c>
      <c r="E437" s="32">
        <v>0</v>
      </c>
      <c r="F437" s="32">
        <f>SUM(D437:E437)</f>
        <v>100</v>
      </c>
      <c r="G437" s="77" t="s">
        <v>29</v>
      </c>
      <c r="H437" s="129" t="s">
        <v>66</v>
      </c>
      <c r="I437"/>
      <c r="J437" s="9"/>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row>
    <row r="438" spans="1:67" s="11" customFormat="1" ht="67.5">
      <c r="A438" s="145" t="s">
        <v>423</v>
      </c>
      <c r="B438" s="31" t="s">
        <v>1038</v>
      </c>
      <c r="C438" s="31"/>
      <c r="D438" s="32">
        <v>50</v>
      </c>
      <c r="E438" s="32">
        <v>0</v>
      </c>
      <c r="F438" s="32">
        <f>SUM(D438:E438)</f>
        <v>50</v>
      </c>
      <c r="G438" s="77" t="s">
        <v>24</v>
      </c>
      <c r="H438" s="129" t="s">
        <v>1215</v>
      </c>
      <c r="I438"/>
      <c r="J438" s="9"/>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row>
    <row r="439" spans="1:67" s="11" customFormat="1" ht="67.5">
      <c r="A439" s="145" t="s">
        <v>424</v>
      </c>
      <c r="B439" s="31" t="s">
        <v>1039</v>
      </c>
      <c r="C439" s="31"/>
      <c r="D439" s="32">
        <v>45</v>
      </c>
      <c r="E439" s="32">
        <v>0</v>
      </c>
      <c r="F439" s="32">
        <f>SUM(D439:E439)</f>
        <v>45</v>
      </c>
      <c r="G439" s="77" t="s">
        <v>3</v>
      </c>
      <c r="H439" s="129" t="s">
        <v>81</v>
      </c>
      <c r="I439"/>
      <c r="J439" s="9"/>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row>
    <row r="440" spans="1:67" s="11" customFormat="1" ht="90">
      <c r="A440" s="145" t="s">
        <v>425</v>
      </c>
      <c r="B440" s="31" t="s">
        <v>1040</v>
      </c>
      <c r="C440" s="31"/>
      <c r="D440" s="32">
        <v>20</v>
      </c>
      <c r="E440" s="32">
        <v>0</v>
      </c>
      <c r="F440" s="32">
        <f>SUM(D440:E440)</f>
        <v>20</v>
      </c>
      <c r="G440" s="77" t="s">
        <v>24</v>
      </c>
      <c r="H440" s="68" t="s">
        <v>1342</v>
      </c>
      <c r="I440"/>
      <c r="J440" s="9"/>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row>
    <row r="441" spans="1:67" s="11" customFormat="1" ht="112.5">
      <c r="A441" s="145" t="s">
        <v>426</v>
      </c>
      <c r="B441" s="31" t="s">
        <v>1041</v>
      </c>
      <c r="C441" s="31"/>
      <c r="D441" s="32">
        <v>25</v>
      </c>
      <c r="E441" s="32">
        <v>0</v>
      </c>
      <c r="F441" s="32">
        <f>SUM(D441:E441)</f>
        <v>25</v>
      </c>
      <c r="G441" s="77" t="s">
        <v>24</v>
      </c>
      <c r="H441" s="129" t="s">
        <v>1343</v>
      </c>
      <c r="I441"/>
      <c r="J441" s="9"/>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row>
    <row r="442" spans="1:67" s="10" customFormat="1" ht="28.5" customHeight="1">
      <c r="A442" s="148"/>
      <c r="B442" s="54" t="s">
        <v>1042</v>
      </c>
      <c r="C442" s="54"/>
      <c r="D442" s="34">
        <f>SUM(D443:D449)</f>
        <v>260</v>
      </c>
      <c r="E442" s="34">
        <f t="shared" ref="E442:F442" si="68">SUM(E443:E449)</f>
        <v>0</v>
      </c>
      <c r="F442" s="34">
        <f t="shared" si="68"/>
        <v>260</v>
      </c>
      <c r="G442" s="79"/>
      <c r="H442" s="125"/>
      <c r="I442"/>
      <c r="J442" s="9"/>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row>
    <row r="443" spans="1:67" s="11" customFormat="1" ht="45">
      <c r="A443" s="145" t="s">
        <v>427</v>
      </c>
      <c r="B443" s="31" t="s">
        <v>1043</v>
      </c>
      <c r="C443" s="31"/>
      <c r="D443" s="32">
        <v>50</v>
      </c>
      <c r="E443" s="32">
        <v>0</v>
      </c>
      <c r="F443" s="32">
        <f t="shared" ref="F443:F449" si="69">SUM(D443:E443)</f>
        <v>50</v>
      </c>
      <c r="G443" s="77" t="s">
        <v>24</v>
      </c>
      <c r="H443" s="129" t="s">
        <v>1215</v>
      </c>
      <c r="I443"/>
      <c r="J443" s="9"/>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row>
    <row r="444" spans="1:67" s="11" customFormat="1" ht="45">
      <c r="A444" s="145" t="s">
        <v>428</v>
      </c>
      <c r="B444" s="31" t="s">
        <v>1044</v>
      </c>
      <c r="C444" s="31"/>
      <c r="D444" s="32">
        <v>35</v>
      </c>
      <c r="E444" s="32">
        <v>0</v>
      </c>
      <c r="F444" s="32">
        <f t="shared" si="69"/>
        <v>35</v>
      </c>
      <c r="G444" s="77" t="s">
        <v>13</v>
      </c>
      <c r="H444" s="129" t="s">
        <v>1284</v>
      </c>
      <c r="I444"/>
      <c r="J444" s="9"/>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row>
    <row r="445" spans="1:67" s="11" customFormat="1" ht="45">
      <c r="A445" s="145" t="s">
        <v>429</v>
      </c>
      <c r="B445" s="31" t="s">
        <v>1045</v>
      </c>
      <c r="C445" s="31"/>
      <c r="D445" s="32">
        <v>20</v>
      </c>
      <c r="E445" s="32">
        <v>0</v>
      </c>
      <c r="F445" s="32">
        <f t="shared" si="69"/>
        <v>20</v>
      </c>
      <c r="G445" s="77" t="s">
        <v>11</v>
      </c>
      <c r="H445" s="129" t="s">
        <v>1285</v>
      </c>
      <c r="I445"/>
      <c r="J445" s="9"/>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row>
    <row r="446" spans="1:67" s="11" customFormat="1" ht="45">
      <c r="A446" s="145" t="s">
        <v>430</v>
      </c>
      <c r="B446" s="31" t="s">
        <v>1046</v>
      </c>
      <c r="C446" s="31"/>
      <c r="D446" s="32">
        <v>15</v>
      </c>
      <c r="E446" s="32">
        <v>0</v>
      </c>
      <c r="F446" s="32">
        <f t="shared" si="69"/>
        <v>15</v>
      </c>
      <c r="G446" s="77" t="s">
        <v>18</v>
      </c>
      <c r="H446" s="129" t="s">
        <v>1279</v>
      </c>
      <c r="I446"/>
      <c r="J446" s="9"/>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row>
    <row r="447" spans="1:67" s="11" customFormat="1" ht="45">
      <c r="A447" s="145" t="s">
        <v>431</v>
      </c>
      <c r="B447" s="31" t="s">
        <v>1047</v>
      </c>
      <c r="C447" s="31"/>
      <c r="D447" s="32">
        <v>20</v>
      </c>
      <c r="E447" s="32">
        <v>0</v>
      </c>
      <c r="F447" s="32">
        <f t="shared" si="69"/>
        <v>20</v>
      </c>
      <c r="G447" s="77" t="s">
        <v>11</v>
      </c>
      <c r="H447" s="129" t="s">
        <v>82</v>
      </c>
      <c r="I447"/>
      <c r="J447" s="9"/>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row>
    <row r="448" spans="1:67" s="11" customFormat="1" ht="45">
      <c r="A448" s="145" t="s">
        <v>432</v>
      </c>
      <c r="B448" s="31" t="s">
        <v>1048</v>
      </c>
      <c r="C448" s="31"/>
      <c r="D448" s="32">
        <v>75</v>
      </c>
      <c r="E448" s="32">
        <v>0</v>
      </c>
      <c r="F448" s="32">
        <f t="shared" si="69"/>
        <v>75</v>
      </c>
      <c r="G448" s="77" t="s">
        <v>11</v>
      </c>
      <c r="H448" s="129" t="s">
        <v>1216</v>
      </c>
      <c r="I448"/>
      <c r="J448" s="9"/>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row>
    <row r="449" spans="1:67" s="11" customFormat="1" ht="67.5">
      <c r="A449" s="145" t="s">
        <v>433</v>
      </c>
      <c r="B449" s="31" t="s">
        <v>1049</v>
      </c>
      <c r="C449" s="31"/>
      <c r="D449" s="32">
        <v>45</v>
      </c>
      <c r="E449" s="32">
        <v>0</v>
      </c>
      <c r="F449" s="32">
        <f t="shared" si="69"/>
        <v>45</v>
      </c>
      <c r="G449" s="77" t="s">
        <v>24</v>
      </c>
      <c r="H449" s="129" t="s">
        <v>81</v>
      </c>
      <c r="I449"/>
      <c r="J449" s="9"/>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row>
    <row r="450" spans="1:67" s="10" customFormat="1" ht="45" customHeight="1">
      <c r="A450" s="148"/>
      <c r="B450" s="54" t="s">
        <v>1050</v>
      </c>
      <c r="C450" s="54"/>
      <c r="D450" s="34">
        <f>SUM(D451:D452)</f>
        <v>120</v>
      </c>
      <c r="E450" s="34">
        <f t="shared" ref="E450:F450" si="70">SUM(E451:E452)</f>
        <v>0</v>
      </c>
      <c r="F450" s="34">
        <f t="shared" si="70"/>
        <v>120</v>
      </c>
      <c r="G450" s="79"/>
      <c r="H450" s="125"/>
      <c r="I450"/>
      <c r="J450" s="9"/>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row>
    <row r="451" spans="1:67" s="11" customFormat="1" ht="45">
      <c r="A451" s="145" t="s">
        <v>434</v>
      </c>
      <c r="B451" s="31" t="s">
        <v>1051</v>
      </c>
      <c r="C451" s="31"/>
      <c r="D451" s="32">
        <v>70</v>
      </c>
      <c r="E451" s="32">
        <v>0</v>
      </c>
      <c r="F451" s="32">
        <f>SUM(D451:E451)</f>
        <v>70</v>
      </c>
      <c r="G451" s="77" t="s">
        <v>17</v>
      </c>
      <c r="H451" s="129" t="s">
        <v>1286</v>
      </c>
      <c r="I451"/>
      <c r="J451" s="9"/>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row>
    <row r="452" spans="1:67" s="11" customFormat="1" ht="45">
      <c r="A452" s="145" t="s">
        <v>435</v>
      </c>
      <c r="B452" s="31" t="s">
        <v>1052</v>
      </c>
      <c r="C452" s="31"/>
      <c r="D452" s="32">
        <v>50</v>
      </c>
      <c r="E452" s="32">
        <v>0</v>
      </c>
      <c r="F452" s="32">
        <f>SUM(D452:E452)</f>
        <v>50</v>
      </c>
      <c r="G452" s="77" t="s">
        <v>3</v>
      </c>
      <c r="H452" s="129" t="s">
        <v>1215</v>
      </c>
      <c r="I452"/>
      <c r="J452" s="9"/>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row>
    <row r="453" spans="1:67" s="10" customFormat="1" ht="22.5" customHeight="1">
      <c r="A453" s="148"/>
      <c r="B453" s="54" t="s">
        <v>55</v>
      </c>
      <c r="C453" s="54"/>
      <c r="D453" s="34">
        <f>D454</f>
        <v>200</v>
      </c>
      <c r="E453" s="34">
        <f t="shared" ref="E453:F453" si="71">E454</f>
        <v>0</v>
      </c>
      <c r="F453" s="34">
        <f t="shared" si="71"/>
        <v>200</v>
      </c>
      <c r="G453" s="79"/>
      <c r="H453" s="125"/>
      <c r="I453"/>
      <c r="J453" s="9"/>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row>
    <row r="454" spans="1:67" s="11" customFormat="1" ht="90">
      <c r="A454" s="145" t="s">
        <v>436</v>
      </c>
      <c r="B454" s="31" t="s">
        <v>1053</v>
      </c>
      <c r="C454" s="31"/>
      <c r="D454" s="32">
        <v>200</v>
      </c>
      <c r="E454" s="32">
        <v>0</v>
      </c>
      <c r="F454" s="32">
        <f>SUM(D454:E454)</f>
        <v>200</v>
      </c>
      <c r="G454" s="77" t="s">
        <v>10</v>
      </c>
      <c r="H454" s="129" t="s">
        <v>1344</v>
      </c>
      <c r="I454"/>
      <c r="J454" s="9"/>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row>
    <row r="455" spans="1:67" s="8" customFormat="1" ht="25.5" customHeight="1">
      <c r="A455" s="151" t="s">
        <v>554</v>
      </c>
      <c r="B455" s="61" t="s">
        <v>1054</v>
      </c>
      <c r="C455" s="61"/>
      <c r="D455" s="57">
        <f>SUM(D456+D469+D473+D484)</f>
        <v>4000</v>
      </c>
      <c r="E455" s="57">
        <f t="shared" ref="E455:F455" si="72">SUM(E456+E469+E473+E484)</f>
        <v>1610</v>
      </c>
      <c r="F455" s="57">
        <f t="shared" si="72"/>
        <v>5610</v>
      </c>
      <c r="G455" s="88"/>
      <c r="H455" s="128"/>
      <c r="I455"/>
      <c r="J455" s="9"/>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row>
    <row r="456" spans="1:67" s="10" customFormat="1" ht="36" customHeight="1">
      <c r="A456" s="148"/>
      <c r="B456" s="54" t="s">
        <v>1055</v>
      </c>
      <c r="C456" s="54"/>
      <c r="D456" s="34">
        <f>SUM(D457:D468)</f>
        <v>840</v>
      </c>
      <c r="E456" s="34">
        <f t="shared" ref="E456:F456" si="73">SUM(E457:E468)</f>
        <v>780</v>
      </c>
      <c r="F456" s="34">
        <f t="shared" si="73"/>
        <v>1620</v>
      </c>
      <c r="G456" s="79"/>
      <c r="H456" s="125"/>
      <c r="I456"/>
      <c r="J456" s="9"/>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row>
    <row r="457" spans="1:67" s="11" customFormat="1" ht="45">
      <c r="A457" s="145" t="s">
        <v>437</v>
      </c>
      <c r="B457" s="31" t="s">
        <v>1056</v>
      </c>
      <c r="C457" s="31"/>
      <c r="D457" s="32">
        <v>20</v>
      </c>
      <c r="E457" s="32">
        <v>20</v>
      </c>
      <c r="F457" s="32">
        <f t="shared" ref="F457:F468" si="74">SUM(D457:E457)</f>
        <v>40</v>
      </c>
      <c r="G457" s="77" t="s">
        <v>545</v>
      </c>
      <c r="H457" s="129" t="s">
        <v>79</v>
      </c>
      <c r="I457"/>
      <c r="J457" s="9"/>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row>
    <row r="458" spans="1:67" s="11" customFormat="1" ht="45">
      <c r="A458" s="145" t="s">
        <v>438</v>
      </c>
      <c r="B458" s="31" t="s">
        <v>1057</v>
      </c>
      <c r="C458" s="31"/>
      <c r="D458" s="32">
        <v>180</v>
      </c>
      <c r="E458" s="32">
        <v>160</v>
      </c>
      <c r="F458" s="32">
        <f t="shared" si="74"/>
        <v>340</v>
      </c>
      <c r="G458" s="77" t="s">
        <v>545</v>
      </c>
      <c r="H458" s="129" t="s">
        <v>1287</v>
      </c>
      <c r="I458"/>
      <c r="J458" s="9"/>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row>
    <row r="459" spans="1:67" s="11" customFormat="1" ht="140.25" customHeight="1">
      <c r="A459" s="145" t="s">
        <v>439</v>
      </c>
      <c r="B459" s="31" t="s">
        <v>1058</v>
      </c>
      <c r="C459" s="31"/>
      <c r="D459" s="32">
        <v>140</v>
      </c>
      <c r="E459" s="32">
        <v>100</v>
      </c>
      <c r="F459" s="32">
        <f t="shared" si="74"/>
        <v>240</v>
      </c>
      <c r="G459" s="77" t="s">
        <v>1441</v>
      </c>
      <c r="H459" s="129" t="s">
        <v>1288</v>
      </c>
      <c r="I459"/>
      <c r="J459" s="9"/>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row>
    <row r="460" spans="1:67" s="11" customFormat="1" ht="45">
      <c r="A460" s="145" t="s">
        <v>440</v>
      </c>
      <c r="B460" s="31" t="s">
        <v>1059</v>
      </c>
      <c r="C460" s="31"/>
      <c r="D460" s="32">
        <v>30</v>
      </c>
      <c r="E460" s="32">
        <v>30</v>
      </c>
      <c r="F460" s="32">
        <f t="shared" si="74"/>
        <v>60</v>
      </c>
      <c r="G460" s="77" t="s">
        <v>545</v>
      </c>
      <c r="H460" s="129" t="s">
        <v>69</v>
      </c>
      <c r="I460"/>
      <c r="J460" s="9"/>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row>
    <row r="461" spans="1:67" s="11" customFormat="1" ht="45">
      <c r="A461" s="145" t="s">
        <v>441</v>
      </c>
      <c r="B461" s="31" t="s">
        <v>1060</v>
      </c>
      <c r="C461" s="31"/>
      <c r="D461" s="32">
        <v>100</v>
      </c>
      <c r="E461" s="32">
        <v>100</v>
      </c>
      <c r="F461" s="32">
        <f t="shared" si="74"/>
        <v>200</v>
      </c>
      <c r="G461" s="77" t="s">
        <v>1441</v>
      </c>
      <c r="H461" s="129" t="s">
        <v>60</v>
      </c>
      <c r="I461"/>
      <c r="J461" s="9"/>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row>
    <row r="462" spans="1:67" s="11" customFormat="1" ht="45">
      <c r="A462" s="145" t="s">
        <v>442</v>
      </c>
      <c r="B462" s="31" t="s">
        <v>1061</v>
      </c>
      <c r="C462" s="31"/>
      <c r="D462" s="32">
        <v>70</v>
      </c>
      <c r="E462" s="32">
        <v>70</v>
      </c>
      <c r="F462" s="32">
        <f t="shared" si="74"/>
        <v>140</v>
      </c>
      <c r="G462" s="77" t="s">
        <v>1442</v>
      </c>
      <c r="H462" s="129" t="s">
        <v>71</v>
      </c>
      <c r="I462"/>
      <c r="J462" s="9"/>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row>
    <row r="463" spans="1:67" s="11" customFormat="1" ht="90">
      <c r="A463" s="145" t="s">
        <v>443</v>
      </c>
      <c r="B463" s="31" t="s">
        <v>1062</v>
      </c>
      <c r="C463" s="31"/>
      <c r="D463" s="32">
        <v>60</v>
      </c>
      <c r="E463" s="32">
        <v>60</v>
      </c>
      <c r="F463" s="32">
        <f t="shared" si="74"/>
        <v>120</v>
      </c>
      <c r="G463" s="77" t="s">
        <v>1443</v>
      </c>
      <c r="H463" s="129" t="s">
        <v>73</v>
      </c>
      <c r="I463"/>
      <c r="J463" s="9"/>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row>
    <row r="464" spans="1:67" s="11" customFormat="1" ht="45">
      <c r="A464" s="145" t="s">
        <v>444</v>
      </c>
      <c r="B464" s="31" t="s">
        <v>1063</v>
      </c>
      <c r="C464" s="31"/>
      <c r="D464" s="32">
        <v>35</v>
      </c>
      <c r="E464" s="32">
        <v>35</v>
      </c>
      <c r="F464" s="32">
        <f t="shared" si="74"/>
        <v>70</v>
      </c>
      <c r="G464" s="77" t="s">
        <v>545</v>
      </c>
      <c r="H464" s="129" t="s">
        <v>75</v>
      </c>
      <c r="I464"/>
      <c r="J464" s="9"/>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row>
    <row r="465" spans="1:67" s="11" customFormat="1" ht="180">
      <c r="A465" s="145" t="s">
        <v>445</v>
      </c>
      <c r="B465" s="31" t="s">
        <v>1064</v>
      </c>
      <c r="C465" s="31"/>
      <c r="D465" s="32">
        <v>100</v>
      </c>
      <c r="E465" s="32">
        <v>100</v>
      </c>
      <c r="F465" s="32">
        <f t="shared" si="74"/>
        <v>200</v>
      </c>
      <c r="G465" s="77" t="s">
        <v>545</v>
      </c>
      <c r="H465" s="129" t="s">
        <v>60</v>
      </c>
      <c r="I465"/>
      <c r="J465" s="9"/>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row>
    <row r="466" spans="1:67" s="11" customFormat="1" ht="90">
      <c r="A466" s="145" t="s">
        <v>446</v>
      </c>
      <c r="B466" s="31" t="s">
        <v>1065</v>
      </c>
      <c r="C466" s="31"/>
      <c r="D466" s="32">
        <v>40</v>
      </c>
      <c r="E466" s="32">
        <v>40</v>
      </c>
      <c r="F466" s="32">
        <f t="shared" si="74"/>
        <v>80</v>
      </c>
      <c r="G466" s="77" t="s">
        <v>1400</v>
      </c>
      <c r="H466" s="129" t="s">
        <v>70</v>
      </c>
      <c r="I466"/>
      <c r="J466" s="9"/>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row>
    <row r="467" spans="1:67" s="11" customFormat="1" ht="114" customHeight="1">
      <c r="A467" s="145" t="s">
        <v>447</v>
      </c>
      <c r="B467" s="31" t="s">
        <v>1066</v>
      </c>
      <c r="C467" s="31"/>
      <c r="D467" s="32">
        <v>45</v>
      </c>
      <c r="E467" s="32">
        <v>45</v>
      </c>
      <c r="F467" s="32">
        <f t="shared" si="74"/>
        <v>90</v>
      </c>
      <c r="G467" s="77" t="s">
        <v>1444</v>
      </c>
      <c r="H467" s="68" t="s">
        <v>1289</v>
      </c>
      <c r="I467"/>
      <c r="J467" s="9"/>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row>
    <row r="468" spans="1:67" s="11" customFormat="1" ht="45">
      <c r="A468" s="145" t="s">
        <v>448</v>
      </c>
      <c r="B468" s="31" t="s">
        <v>1067</v>
      </c>
      <c r="C468" s="31"/>
      <c r="D468" s="32">
        <v>20</v>
      </c>
      <c r="E468" s="32">
        <v>20</v>
      </c>
      <c r="F468" s="32">
        <f t="shared" si="74"/>
        <v>40</v>
      </c>
      <c r="G468" s="77" t="s">
        <v>1180</v>
      </c>
      <c r="H468" s="129" t="s">
        <v>79</v>
      </c>
      <c r="I468"/>
      <c r="J468" s="9"/>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row>
    <row r="469" spans="1:67" s="10" customFormat="1" ht="22.5" customHeight="1">
      <c r="A469" s="148"/>
      <c r="B469" s="54" t="s">
        <v>1068</v>
      </c>
      <c r="C469" s="55"/>
      <c r="D469" s="34">
        <f>SUM(D470:D472)</f>
        <v>205</v>
      </c>
      <c r="E469" s="34">
        <f t="shared" ref="E469:F469" si="75">SUM(E470:E472)</f>
        <v>195</v>
      </c>
      <c r="F469" s="34">
        <f t="shared" si="75"/>
        <v>400</v>
      </c>
      <c r="G469" s="79"/>
      <c r="H469" s="143"/>
      <c r="I469"/>
      <c r="J469" s="9"/>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row>
    <row r="470" spans="1:67" s="11" customFormat="1" ht="45">
      <c r="A470" s="145" t="s">
        <v>449</v>
      </c>
      <c r="B470" s="31" t="s">
        <v>1069</v>
      </c>
      <c r="C470" s="31"/>
      <c r="D470" s="32">
        <v>90</v>
      </c>
      <c r="E470" s="32">
        <v>80</v>
      </c>
      <c r="F470" s="32">
        <f>SUM(D470:E470)</f>
        <v>170</v>
      </c>
      <c r="G470" s="77" t="s">
        <v>545</v>
      </c>
      <c r="H470" s="129" t="s">
        <v>1211</v>
      </c>
      <c r="I470"/>
      <c r="J470" s="9"/>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row>
    <row r="471" spans="1:67" s="11" customFormat="1" ht="45">
      <c r="A471" s="145" t="s">
        <v>450</v>
      </c>
      <c r="B471" s="31" t="s">
        <v>1070</v>
      </c>
      <c r="C471" s="31"/>
      <c r="D471" s="32">
        <v>90</v>
      </c>
      <c r="E471" s="32">
        <v>90</v>
      </c>
      <c r="F471" s="32">
        <f>SUM(D471:E471)</f>
        <v>180</v>
      </c>
      <c r="G471" s="77" t="s">
        <v>545</v>
      </c>
      <c r="H471" s="129" t="s">
        <v>1211</v>
      </c>
      <c r="I471"/>
      <c r="J471" s="9"/>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9"/>
      <c r="AL471" s="9"/>
      <c r="AM471" s="9"/>
      <c r="AN471" s="9"/>
      <c r="AO471" s="9"/>
      <c r="AP471" s="9"/>
      <c r="AQ471" s="9"/>
      <c r="AR471" s="9"/>
      <c r="AS471" s="9"/>
      <c r="AT471" s="9"/>
      <c r="AU471" s="9"/>
      <c r="AV471" s="9"/>
      <c r="AW471" s="9"/>
      <c r="AX471" s="9"/>
      <c r="AY471" s="9"/>
      <c r="AZ471" s="9"/>
      <c r="BA471" s="9"/>
      <c r="BB471" s="9"/>
      <c r="BC471" s="9"/>
      <c r="BD471" s="9"/>
      <c r="BE471" s="9"/>
      <c r="BF471" s="9"/>
      <c r="BG471" s="9"/>
      <c r="BH471" s="9"/>
      <c r="BI471" s="9"/>
      <c r="BJ471" s="9"/>
      <c r="BK471" s="9"/>
      <c r="BL471" s="9"/>
      <c r="BM471" s="9"/>
      <c r="BN471" s="9"/>
      <c r="BO471" s="9"/>
    </row>
    <row r="472" spans="1:67" s="11" customFormat="1" ht="45">
      <c r="A472" s="145" t="s">
        <v>451</v>
      </c>
      <c r="B472" s="31" t="s">
        <v>1071</v>
      </c>
      <c r="C472" s="31"/>
      <c r="D472" s="32">
        <v>25</v>
      </c>
      <c r="E472" s="32">
        <v>25</v>
      </c>
      <c r="F472" s="32">
        <f>SUM(D472:E472)</f>
        <v>50</v>
      </c>
      <c r="G472" s="77" t="s">
        <v>1400</v>
      </c>
      <c r="H472" s="129" t="s">
        <v>61</v>
      </c>
      <c r="I472"/>
      <c r="J472" s="9"/>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row>
    <row r="473" spans="1:67" s="10" customFormat="1" ht="22.5" customHeight="1">
      <c r="A473" s="148"/>
      <c r="B473" s="54" t="s">
        <v>1072</v>
      </c>
      <c r="C473" s="55"/>
      <c r="D473" s="34">
        <f>SUM(D474:D483)</f>
        <v>2435</v>
      </c>
      <c r="E473" s="34">
        <f>SUM(E474:E483)</f>
        <v>135</v>
      </c>
      <c r="F473" s="34">
        <f>SUM(F474:F483)</f>
        <v>2570</v>
      </c>
      <c r="G473" s="79"/>
      <c r="H473" s="143"/>
      <c r="I473"/>
      <c r="J473" s="9"/>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row>
    <row r="474" spans="1:67" s="11" customFormat="1" ht="45">
      <c r="A474" s="145" t="s">
        <v>452</v>
      </c>
      <c r="B474" s="31" t="s">
        <v>1073</v>
      </c>
      <c r="C474" s="31"/>
      <c r="D474" s="32">
        <v>35</v>
      </c>
      <c r="E474" s="32">
        <v>35</v>
      </c>
      <c r="F474" s="32">
        <f>SUM(D474:E474)</f>
        <v>70</v>
      </c>
      <c r="G474" s="77" t="s">
        <v>543</v>
      </c>
      <c r="H474" s="129" t="s">
        <v>75</v>
      </c>
      <c r="I474"/>
      <c r="J474" s="9"/>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row>
    <row r="475" spans="1:67" s="11" customFormat="1" ht="45">
      <c r="A475" s="145" t="s">
        <v>453</v>
      </c>
      <c r="B475" s="31" t="s">
        <v>1074</v>
      </c>
      <c r="C475" s="31"/>
      <c r="D475" s="32">
        <v>40</v>
      </c>
      <c r="E475" s="32">
        <v>40</v>
      </c>
      <c r="F475" s="32">
        <f>SUM(D475:E475)</f>
        <v>80</v>
      </c>
      <c r="G475" s="77" t="s">
        <v>543</v>
      </c>
      <c r="H475" s="129" t="s">
        <v>70</v>
      </c>
      <c r="I475"/>
      <c r="J475" s="9"/>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row>
    <row r="476" spans="1:67" s="11" customFormat="1" ht="45">
      <c r="A476" s="145" t="s">
        <v>454</v>
      </c>
      <c r="B476" s="31" t="s">
        <v>1075</v>
      </c>
      <c r="C476" s="31"/>
      <c r="D476" s="32">
        <v>60</v>
      </c>
      <c r="E476" s="32">
        <v>60</v>
      </c>
      <c r="F476" s="32">
        <f>SUM(D476:E476)</f>
        <v>120</v>
      </c>
      <c r="G476" s="77" t="s">
        <v>1185</v>
      </c>
      <c r="H476" s="129" t="s">
        <v>73</v>
      </c>
      <c r="I476"/>
      <c r="J476" s="9"/>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row>
    <row r="477" spans="1:67" s="11" customFormat="1" ht="202.5">
      <c r="A477" s="145" t="s">
        <v>599</v>
      </c>
      <c r="B477" s="30" t="s">
        <v>609</v>
      </c>
      <c r="C477" s="30"/>
      <c r="D477" s="24">
        <v>200</v>
      </c>
      <c r="E477" s="24">
        <v>0</v>
      </c>
      <c r="F477" s="24">
        <f>E477+D477</f>
        <v>200</v>
      </c>
      <c r="G477" s="89"/>
      <c r="H477" s="136" t="s">
        <v>1290</v>
      </c>
      <c r="I477"/>
      <c r="J477" s="9"/>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row>
    <row r="478" spans="1:67" s="11" customFormat="1" ht="180">
      <c r="A478" s="145" t="s">
        <v>600</v>
      </c>
      <c r="B478" s="30" t="s">
        <v>610</v>
      </c>
      <c r="C478" s="30"/>
      <c r="D478" s="24">
        <v>1000</v>
      </c>
      <c r="E478" s="24">
        <v>0</v>
      </c>
      <c r="F478" s="24">
        <f t="shared" ref="F478:F483" si="76">E478+D478</f>
        <v>1000</v>
      </c>
      <c r="G478" s="89"/>
      <c r="H478" s="136" t="s">
        <v>1291</v>
      </c>
      <c r="I478"/>
      <c r="J478" s="9"/>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row>
    <row r="479" spans="1:67" s="11" customFormat="1" ht="180">
      <c r="A479" s="145" t="s">
        <v>601</v>
      </c>
      <c r="B479" s="30" t="s">
        <v>608</v>
      </c>
      <c r="C479" s="30"/>
      <c r="D479" s="24">
        <v>200</v>
      </c>
      <c r="E479" s="24">
        <v>0</v>
      </c>
      <c r="F479" s="24">
        <f t="shared" si="76"/>
        <v>200</v>
      </c>
      <c r="G479" s="89"/>
      <c r="H479" s="136" t="s">
        <v>1292</v>
      </c>
      <c r="I479"/>
      <c r="J479" s="9"/>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row>
    <row r="480" spans="1:67" s="11" customFormat="1" ht="202.5">
      <c r="A480" s="145" t="s">
        <v>602</v>
      </c>
      <c r="B480" s="30" t="s">
        <v>607</v>
      </c>
      <c r="C480" s="30"/>
      <c r="D480" s="24">
        <v>200</v>
      </c>
      <c r="E480" s="24">
        <v>0</v>
      </c>
      <c r="F480" s="24">
        <f t="shared" si="76"/>
        <v>200</v>
      </c>
      <c r="G480" s="89"/>
      <c r="H480" s="136" t="s">
        <v>1293</v>
      </c>
      <c r="I480"/>
      <c r="J480" s="9"/>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row>
    <row r="481" spans="1:67" s="11" customFormat="1" ht="180">
      <c r="A481" s="145" t="s">
        <v>603</v>
      </c>
      <c r="B481" s="30" t="s">
        <v>606</v>
      </c>
      <c r="C481" s="30"/>
      <c r="D481" s="24">
        <v>200</v>
      </c>
      <c r="E481" s="24">
        <v>0</v>
      </c>
      <c r="F481" s="24">
        <f t="shared" si="76"/>
        <v>200</v>
      </c>
      <c r="G481" s="89"/>
      <c r="H481" s="136" t="s">
        <v>1294</v>
      </c>
      <c r="I481"/>
      <c r="J481" s="9"/>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row>
    <row r="482" spans="1:67" s="11" customFormat="1" ht="202.5">
      <c r="A482" s="145" t="s">
        <v>604</v>
      </c>
      <c r="B482" s="30" t="s">
        <v>605</v>
      </c>
      <c r="C482" s="30"/>
      <c r="D482" s="24">
        <v>300</v>
      </c>
      <c r="E482" s="24">
        <v>0</v>
      </c>
      <c r="F482" s="24">
        <f t="shared" si="76"/>
        <v>300</v>
      </c>
      <c r="G482" s="89"/>
      <c r="H482" s="136" t="s">
        <v>1295</v>
      </c>
      <c r="I482"/>
      <c r="J482" s="9"/>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row>
    <row r="483" spans="1:67" s="11" customFormat="1" ht="45">
      <c r="A483" s="145" t="s">
        <v>611</v>
      </c>
      <c r="B483" s="30" t="s">
        <v>612</v>
      </c>
      <c r="C483" s="30"/>
      <c r="D483" s="24">
        <v>200</v>
      </c>
      <c r="E483" s="24">
        <v>0</v>
      </c>
      <c r="F483" s="24">
        <f t="shared" si="76"/>
        <v>200</v>
      </c>
      <c r="G483" s="89"/>
      <c r="H483" s="137" t="s">
        <v>76</v>
      </c>
      <c r="I483"/>
      <c r="J483" s="9"/>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row>
    <row r="484" spans="1:67" s="10" customFormat="1" ht="22.5" customHeight="1">
      <c r="A484" s="148"/>
      <c r="B484" s="54" t="s">
        <v>56</v>
      </c>
      <c r="C484" s="55"/>
      <c r="D484" s="34">
        <f>SUM(D485:D486)</f>
        <v>520</v>
      </c>
      <c r="E484" s="34">
        <f t="shared" ref="E484:F484" si="77">SUM(E485:E486)</f>
        <v>500</v>
      </c>
      <c r="F484" s="34">
        <f t="shared" si="77"/>
        <v>1020</v>
      </c>
      <c r="G484" s="79"/>
      <c r="H484" s="143"/>
      <c r="I484"/>
      <c r="J484" s="9"/>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row>
    <row r="485" spans="1:67" s="11" customFormat="1" ht="45">
      <c r="A485" s="145" t="s">
        <v>455</v>
      </c>
      <c r="B485" s="31" t="s">
        <v>1076</v>
      </c>
      <c r="C485" s="31"/>
      <c r="D485" s="32">
        <v>20</v>
      </c>
      <c r="E485" s="32">
        <v>0</v>
      </c>
      <c r="F485" s="32">
        <f>SUM(D485:E485)</f>
        <v>20</v>
      </c>
      <c r="G485" s="77" t="s">
        <v>28</v>
      </c>
      <c r="H485" s="129" t="s">
        <v>82</v>
      </c>
      <c r="I485"/>
      <c r="J485" s="9"/>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row>
    <row r="486" spans="1:67" s="11" customFormat="1" ht="112.5">
      <c r="A486" s="145" t="s">
        <v>456</v>
      </c>
      <c r="B486" s="31" t="s">
        <v>1077</v>
      </c>
      <c r="C486" s="31"/>
      <c r="D486" s="32">
        <v>500</v>
      </c>
      <c r="E486" s="32">
        <v>500</v>
      </c>
      <c r="F486" s="32">
        <f>SUM(D486:E486)</f>
        <v>1000</v>
      </c>
      <c r="G486" s="77" t="s">
        <v>545</v>
      </c>
      <c r="H486" s="129" t="s">
        <v>1296</v>
      </c>
      <c r="I486"/>
      <c r="J486" s="9"/>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row>
    <row r="487" spans="1:67" s="8" customFormat="1" ht="27" customHeight="1">
      <c r="A487" s="151" t="s">
        <v>555</v>
      </c>
      <c r="B487" s="61" t="s">
        <v>1078</v>
      </c>
      <c r="C487" s="67"/>
      <c r="D487" s="57">
        <f>SUM(D488+D495+D506+D514+D519+D522)</f>
        <v>1610</v>
      </c>
      <c r="E487" s="57">
        <f t="shared" ref="E487:F487" si="78">SUM(E488+E495+E506+E514+E519+E522)</f>
        <v>1320</v>
      </c>
      <c r="F487" s="57">
        <f t="shared" si="78"/>
        <v>2930</v>
      </c>
      <c r="G487" s="88"/>
      <c r="H487" s="128"/>
      <c r="I487"/>
      <c r="J487" s="9"/>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row>
    <row r="488" spans="1:67" s="10" customFormat="1" ht="22.5" customHeight="1">
      <c r="A488" s="148"/>
      <c r="B488" s="54" t="s">
        <v>1079</v>
      </c>
      <c r="C488" s="55"/>
      <c r="D488" s="34">
        <f>SUM(D489:D494)</f>
        <v>300</v>
      </c>
      <c r="E488" s="34">
        <f t="shared" ref="E488:F488" si="79">SUM(E489:E494)</f>
        <v>300</v>
      </c>
      <c r="F488" s="34">
        <f t="shared" si="79"/>
        <v>600</v>
      </c>
      <c r="G488" s="79"/>
      <c r="H488" s="143"/>
      <c r="I488"/>
      <c r="J488" s="9"/>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c r="BO488" s="9"/>
    </row>
    <row r="489" spans="1:67" s="11" customFormat="1" ht="45">
      <c r="A489" s="145" t="s">
        <v>457</v>
      </c>
      <c r="B489" s="31" t="s">
        <v>1080</v>
      </c>
      <c r="C489" s="31"/>
      <c r="D489" s="32">
        <v>50</v>
      </c>
      <c r="E489" s="32">
        <v>50</v>
      </c>
      <c r="F489" s="32">
        <f t="shared" ref="F489:F494" si="80">SUM(D489:E489)</f>
        <v>100</v>
      </c>
      <c r="G489" s="77" t="s">
        <v>1186</v>
      </c>
      <c r="H489" s="129" t="s">
        <v>64</v>
      </c>
      <c r="I489"/>
      <c r="J489" s="9"/>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row>
    <row r="490" spans="1:67" s="11" customFormat="1" ht="45">
      <c r="A490" s="145" t="s">
        <v>458</v>
      </c>
      <c r="B490" s="31" t="s">
        <v>1081</v>
      </c>
      <c r="C490" s="31"/>
      <c r="D490" s="32">
        <v>50</v>
      </c>
      <c r="E490" s="32">
        <v>50</v>
      </c>
      <c r="F490" s="32">
        <f t="shared" si="80"/>
        <v>100</v>
      </c>
      <c r="G490" s="77" t="s">
        <v>1177</v>
      </c>
      <c r="H490" s="129" t="s">
        <v>64</v>
      </c>
      <c r="I490"/>
      <c r="J490" s="9"/>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row>
    <row r="491" spans="1:67" s="11" customFormat="1" ht="90">
      <c r="A491" s="145" t="s">
        <v>459</v>
      </c>
      <c r="B491" s="31" t="s">
        <v>1082</v>
      </c>
      <c r="C491" s="31"/>
      <c r="D491" s="154">
        <v>40</v>
      </c>
      <c r="E491" s="154">
        <v>40</v>
      </c>
      <c r="F491" s="32">
        <f t="shared" si="80"/>
        <v>80</v>
      </c>
      <c r="G491" s="77" t="s">
        <v>1186</v>
      </c>
      <c r="H491" s="68" t="s">
        <v>1297</v>
      </c>
      <c r="I491"/>
      <c r="J491" s="9"/>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row>
    <row r="492" spans="1:67" s="11" customFormat="1" ht="112.5">
      <c r="A492" s="145" t="s">
        <v>460</v>
      </c>
      <c r="B492" s="31" t="s">
        <v>1083</v>
      </c>
      <c r="C492" s="31"/>
      <c r="D492" s="154">
        <v>40</v>
      </c>
      <c r="E492" s="154">
        <v>40</v>
      </c>
      <c r="F492" s="32">
        <f t="shared" si="80"/>
        <v>80</v>
      </c>
      <c r="G492" s="77" t="s">
        <v>1186</v>
      </c>
      <c r="H492" s="68" t="s">
        <v>1345</v>
      </c>
      <c r="I492"/>
      <c r="J492" s="9"/>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row>
    <row r="493" spans="1:67" s="11" customFormat="1" ht="45">
      <c r="A493" s="145" t="s">
        <v>461</v>
      </c>
      <c r="B493" s="31" t="s">
        <v>1084</v>
      </c>
      <c r="C493" s="31"/>
      <c r="D493" s="154">
        <v>40</v>
      </c>
      <c r="E493" s="154">
        <v>40</v>
      </c>
      <c r="F493" s="32">
        <f t="shared" si="80"/>
        <v>80</v>
      </c>
      <c r="G493" s="77" t="s">
        <v>1187</v>
      </c>
      <c r="H493" s="129" t="s">
        <v>70</v>
      </c>
      <c r="I493"/>
      <c r="J493" s="9"/>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row>
    <row r="494" spans="1:67" s="11" customFormat="1" ht="60">
      <c r="A494" s="145" t="s">
        <v>462</v>
      </c>
      <c r="B494" s="31" t="s">
        <v>1085</v>
      </c>
      <c r="C494" s="31"/>
      <c r="D494" s="154">
        <v>80</v>
      </c>
      <c r="E494" s="154">
        <v>80</v>
      </c>
      <c r="F494" s="32">
        <f t="shared" si="80"/>
        <v>160</v>
      </c>
      <c r="G494" s="77" t="s">
        <v>1188</v>
      </c>
      <c r="H494" s="129" t="s">
        <v>59</v>
      </c>
      <c r="I494"/>
      <c r="J494" s="9"/>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row>
    <row r="495" spans="1:67" s="10" customFormat="1" ht="26.25">
      <c r="A495" s="148"/>
      <c r="B495" s="54" t="s">
        <v>1086</v>
      </c>
      <c r="C495" s="55"/>
      <c r="D495" s="153">
        <f>SUM(D496:D505)</f>
        <v>500</v>
      </c>
      <c r="E495" s="153">
        <f t="shared" ref="E495:F495" si="81">SUM(E496:E505)</f>
        <v>500</v>
      </c>
      <c r="F495" s="153">
        <f t="shared" si="81"/>
        <v>1000</v>
      </c>
      <c r="G495" s="75"/>
      <c r="H495" s="143"/>
      <c r="I495"/>
      <c r="J495" s="9"/>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row>
    <row r="496" spans="1:67" s="11" customFormat="1" ht="45">
      <c r="A496" s="145" t="s">
        <v>463</v>
      </c>
      <c r="B496" s="31" t="s">
        <v>1087</v>
      </c>
      <c r="C496" s="31"/>
      <c r="D496" s="154">
        <v>190</v>
      </c>
      <c r="E496" s="154">
        <v>190</v>
      </c>
      <c r="F496" s="154">
        <f t="shared" ref="F496:F505" si="82">SUM(D496:E496)</f>
        <v>380</v>
      </c>
      <c r="G496" s="77" t="s">
        <v>1189</v>
      </c>
      <c r="H496" s="129" t="s">
        <v>1298</v>
      </c>
      <c r="I496"/>
      <c r="J496" s="9"/>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row>
    <row r="497" spans="1:67" s="11" customFormat="1" ht="90">
      <c r="A497" s="145" t="s">
        <v>464</v>
      </c>
      <c r="B497" s="31" t="s">
        <v>1088</v>
      </c>
      <c r="C497" s="31"/>
      <c r="D497" s="154">
        <v>25</v>
      </c>
      <c r="E497" s="154">
        <v>25</v>
      </c>
      <c r="F497" s="154">
        <f t="shared" si="82"/>
        <v>50</v>
      </c>
      <c r="G497" s="77" t="s">
        <v>1189</v>
      </c>
      <c r="H497" s="68" t="s">
        <v>1299</v>
      </c>
      <c r="I497"/>
      <c r="J497" s="9"/>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row>
    <row r="498" spans="1:67" s="11" customFormat="1" ht="45">
      <c r="A498" s="145" t="s">
        <v>465</v>
      </c>
      <c r="B498" s="31" t="s">
        <v>1089</v>
      </c>
      <c r="C498" s="31"/>
      <c r="D498" s="154">
        <v>25</v>
      </c>
      <c r="E498" s="154">
        <v>25</v>
      </c>
      <c r="F498" s="154">
        <f t="shared" si="82"/>
        <v>50</v>
      </c>
      <c r="G498" s="77" t="s">
        <v>1189</v>
      </c>
      <c r="H498" s="129" t="s">
        <v>61</v>
      </c>
      <c r="I498"/>
      <c r="J498" s="9"/>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c r="BO498" s="9"/>
    </row>
    <row r="499" spans="1:67" s="11" customFormat="1" ht="45">
      <c r="A499" s="145" t="s">
        <v>466</v>
      </c>
      <c r="B499" s="31" t="s">
        <v>1090</v>
      </c>
      <c r="C499" s="31"/>
      <c r="D499" s="154">
        <v>25</v>
      </c>
      <c r="E499" s="154">
        <v>25</v>
      </c>
      <c r="F499" s="154">
        <f t="shared" si="82"/>
        <v>50</v>
      </c>
      <c r="G499" s="77" t="s">
        <v>1189</v>
      </c>
      <c r="H499" s="129" t="s">
        <v>61</v>
      </c>
      <c r="I499"/>
      <c r="J499" s="9"/>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c r="AJ499" s="48"/>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c r="BO499" s="9"/>
    </row>
    <row r="500" spans="1:67" s="11" customFormat="1" ht="180">
      <c r="A500" s="145" t="s">
        <v>467</v>
      </c>
      <c r="B500" s="31" t="s">
        <v>1091</v>
      </c>
      <c r="C500" s="31"/>
      <c r="D500" s="154">
        <v>50</v>
      </c>
      <c r="E500" s="154">
        <v>50</v>
      </c>
      <c r="F500" s="154">
        <f t="shared" si="82"/>
        <v>100</v>
      </c>
      <c r="G500" s="77" t="s">
        <v>1186</v>
      </c>
      <c r="H500" s="129" t="s">
        <v>64</v>
      </c>
      <c r="I500"/>
      <c r="J500" s="9"/>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c r="AJ500" s="48"/>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row>
    <row r="501" spans="1:67" s="11" customFormat="1" ht="45">
      <c r="A501" s="145" t="s">
        <v>468</v>
      </c>
      <c r="B501" s="31" t="s">
        <v>1092</v>
      </c>
      <c r="C501" s="31"/>
      <c r="D501" s="154">
        <v>30</v>
      </c>
      <c r="E501" s="154">
        <v>30</v>
      </c>
      <c r="F501" s="154">
        <f t="shared" si="82"/>
        <v>60</v>
      </c>
      <c r="G501" s="77" t="s">
        <v>1189</v>
      </c>
      <c r="H501" s="129" t="s">
        <v>69</v>
      </c>
      <c r="I501"/>
      <c r="J501" s="9"/>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row>
    <row r="502" spans="1:67" s="11" customFormat="1" ht="67.5">
      <c r="A502" s="145" t="s">
        <v>469</v>
      </c>
      <c r="B502" s="31" t="s">
        <v>1093</v>
      </c>
      <c r="C502" s="31"/>
      <c r="D502" s="154">
        <v>20</v>
      </c>
      <c r="E502" s="154">
        <v>20</v>
      </c>
      <c r="F502" s="154">
        <f t="shared" si="82"/>
        <v>40</v>
      </c>
      <c r="G502" s="77" t="s">
        <v>1189</v>
      </c>
      <c r="H502" s="129" t="s">
        <v>79</v>
      </c>
      <c r="I502"/>
      <c r="J502" s="9"/>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row>
    <row r="503" spans="1:67" s="11" customFormat="1" ht="112.5">
      <c r="A503" s="145" t="s">
        <v>470</v>
      </c>
      <c r="B503" s="31" t="s">
        <v>1094</v>
      </c>
      <c r="C503" s="31"/>
      <c r="D503" s="154">
        <v>40</v>
      </c>
      <c r="E503" s="154">
        <v>40</v>
      </c>
      <c r="F503" s="154">
        <f t="shared" si="82"/>
        <v>80</v>
      </c>
      <c r="G503" s="77" t="s">
        <v>1190</v>
      </c>
      <c r="H503" s="129" t="s">
        <v>1300</v>
      </c>
      <c r="I503"/>
      <c r="J503" s="9"/>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c r="BO503" s="9"/>
    </row>
    <row r="504" spans="1:67" s="11" customFormat="1" ht="67.5">
      <c r="A504" s="145" t="s">
        <v>471</v>
      </c>
      <c r="B504" s="31" t="s">
        <v>1095</v>
      </c>
      <c r="C504" s="31"/>
      <c r="D504" s="154">
        <v>20</v>
      </c>
      <c r="E504" s="154">
        <v>20</v>
      </c>
      <c r="F504" s="154">
        <f t="shared" si="82"/>
        <v>40</v>
      </c>
      <c r="G504" s="77" t="s">
        <v>1189</v>
      </c>
      <c r="H504" s="129" t="s">
        <v>79</v>
      </c>
      <c r="I504"/>
      <c r="J504" s="9"/>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c r="BO504" s="9"/>
    </row>
    <row r="505" spans="1:67" s="11" customFormat="1" ht="112.5">
      <c r="A505" s="145" t="s">
        <v>472</v>
      </c>
      <c r="B505" s="31" t="s">
        <v>1096</v>
      </c>
      <c r="C505" s="31"/>
      <c r="D505" s="154">
        <v>75</v>
      </c>
      <c r="E505" s="154">
        <v>75</v>
      </c>
      <c r="F505" s="154">
        <f t="shared" si="82"/>
        <v>150</v>
      </c>
      <c r="G505" s="77" t="s">
        <v>1189</v>
      </c>
      <c r="H505" s="68" t="s">
        <v>1301</v>
      </c>
      <c r="I505"/>
      <c r="J505" s="9"/>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c r="BO505" s="9"/>
    </row>
    <row r="506" spans="1:67" s="10" customFormat="1" ht="26.25">
      <c r="A506" s="148"/>
      <c r="B506" s="54" t="s">
        <v>1097</v>
      </c>
      <c r="C506" s="55"/>
      <c r="D506" s="153">
        <f>SUM(D507:D513)</f>
        <v>230</v>
      </c>
      <c r="E506" s="153">
        <f t="shared" ref="E506:F506" si="83">SUM(E507:E513)</f>
        <v>190</v>
      </c>
      <c r="F506" s="153">
        <f t="shared" si="83"/>
        <v>420</v>
      </c>
      <c r="G506" s="75"/>
      <c r="H506" s="143"/>
      <c r="I506"/>
      <c r="J506" s="9"/>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c r="BI506" s="9"/>
      <c r="BJ506" s="9"/>
      <c r="BK506" s="9"/>
      <c r="BL506" s="9"/>
      <c r="BM506" s="9"/>
      <c r="BN506" s="9"/>
      <c r="BO506" s="9"/>
    </row>
    <row r="507" spans="1:67" s="11" customFormat="1" ht="45">
      <c r="A507" s="145" t="s">
        <v>473</v>
      </c>
      <c r="B507" s="31" t="s">
        <v>1098</v>
      </c>
      <c r="C507" s="31"/>
      <c r="D507" s="154">
        <v>30</v>
      </c>
      <c r="E507" s="154">
        <v>30</v>
      </c>
      <c r="F507" s="154">
        <f t="shared" ref="F507:F513" si="84">SUM(D507:E507)</f>
        <v>60</v>
      </c>
      <c r="G507" s="77" t="s">
        <v>1189</v>
      </c>
      <c r="H507" s="129" t="s">
        <v>69</v>
      </c>
      <c r="I507"/>
      <c r="J507" s="9"/>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row>
    <row r="508" spans="1:67" s="11" customFormat="1" ht="45">
      <c r="A508" s="145" t="s">
        <v>474</v>
      </c>
      <c r="B508" s="31" t="s">
        <v>1099</v>
      </c>
      <c r="C508" s="31"/>
      <c r="D508" s="154">
        <v>40</v>
      </c>
      <c r="E508" s="154">
        <v>40</v>
      </c>
      <c r="F508" s="154">
        <f t="shared" si="84"/>
        <v>80</v>
      </c>
      <c r="G508" s="77" t="s">
        <v>1186</v>
      </c>
      <c r="H508" s="129" t="s">
        <v>70</v>
      </c>
      <c r="I508"/>
      <c r="J508" s="9"/>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c r="BO508" s="9"/>
    </row>
    <row r="509" spans="1:67" s="11" customFormat="1" ht="45">
      <c r="A509" s="145" t="s">
        <v>475</v>
      </c>
      <c r="B509" s="31" t="s">
        <v>1100</v>
      </c>
      <c r="C509" s="31"/>
      <c r="D509" s="154">
        <v>50</v>
      </c>
      <c r="E509" s="154">
        <v>40</v>
      </c>
      <c r="F509" s="154">
        <f t="shared" si="84"/>
        <v>90</v>
      </c>
      <c r="G509" s="77" t="s">
        <v>1189</v>
      </c>
      <c r="H509" s="129" t="s">
        <v>1302</v>
      </c>
      <c r="I509"/>
      <c r="J509" s="9"/>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c r="BO509" s="9"/>
    </row>
    <row r="510" spans="1:67" s="11" customFormat="1" ht="45">
      <c r="A510" s="145" t="s">
        <v>476</v>
      </c>
      <c r="B510" s="31" t="s">
        <v>1101</v>
      </c>
      <c r="C510" s="31"/>
      <c r="D510" s="154">
        <v>20</v>
      </c>
      <c r="E510" s="154">
        <v>20</v>
      </c>
      <c r="F510" s="154">
        <f t="shared" si="84"/>
        <v>40</v>
      </c>
      <c r="G510" s="77" t="s">
        <v>1176</v>
      </c>
      <c r="H510" s="129" t="s">
        <v>79</v>
      </c>
      <c r="I510"/>
      <c r="J510" s="9"/>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c r="AH510" s="48"/>
      <c r="AI510" s="48"/>
      <c r="AJ510" s="48"/>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row>
    <row r="511" spans="1:67" s="11" customFormat="1" ht="112.5">
      <c r="A511" s="145" t="s">
        <v>477</v>
      </c>
      <c r="B511" s="31" t="s">
        <v>1102</v>
      </c>
      <c r="C511" s="31"/>
      <c r="D511" s="154">
        <v>60</v>
      </c>
      <c r="E511" s="154">
        <v>60</v>
      </c>
      <c r="F511" s="154">
        <f t="shared" si="84"/>
        <v>120</v>
      </c>
      <c r="G511" s="77" t="s">
        <v>1189</v>
      </c>
      <c r="H511" s="68" t="s">
        <v>1303</v>
      </c>
      <c r="I511"/>
      <c r="J511" s="9"/>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8"/>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row>
    <row r="512" spans="1:67" s="11" customFormat="1" ht="45">
      <c r="A512" s="145" t="s">
        <v>478</v>
      </c>
      <c r="B512" s="31" t="s">
        <v>1103</v>
      </c>
      <c r="C512" s="31"/>
      <c r="D512" s="154">
        <v>10</v>
      </c>
      <c r="E512" s="154">
        <v>0</v>
      </c>
      <c r="F512" s="154">
        <f t="shared" si="84"/>
        <v>10</v>
      </c>
      <c r="G512" s="77" t="s">
        <v>30</v>
      </c>
      <c r="H512" s="129" t="s">
        <v>1274</v>
      </c>
      <c r="I512"/>
      <c r="J512" s="9"/>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row>
    <row r="513" spans="1:67" s="11" customFormat="1" ht="45">
      <c r="A513" s="145" t="s">
        <v>479</v>
      </c>
      <c r="B513" s="31" t="s">
        <v>1104</v>
      </c>
      <c r="C513" s="31"/>
      <c r="D513" s="154">
        <v>20</v>
      </c>
      <c r="E513" s="154">
        <v>0</v>
      </c>
      <c r="F513" s="154">
        <f t="shared" si="84"/>
        <v>20</v>
      </c>
      <c r="G513" s="77" t="s">
        <v>13</v>
      </c>
      <c r="H513" s="129" t="s">
        <v>1304</v>
      </c>
      <c r="I513"/>
      <c r="J513" s="9"/>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c r="BO513" s="9"/>
    </row>
    <row r="514" spans="1:67" s="10" customFormat="1" ht="26.25">
      <c r="A514" s="148"/>
      <c r="B514" s="54" t="s">
        <v>1105</v>
      </c>
      <c r="C514" s="55"/>
      <c r="D514" s="153">
        <f>SUM(D515:D518)</f>
        <v>125</v>
      </c>
      <c r="E514" s="153">
        <f t="shared" ref="E514:F514" si="85">SUM(E515:E518)</f>
        <v>85</v>
      </c>
      <c r="F514" s="153">
        <f t="shared" si="85"/>
        <v>210</v>
      </c>
      <c r="G514" s="75"/>
      <c r="H514" s="143"/>
      <c r="I514"/>
      <c r="J514" s="9"/>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c r="BO514" s="9"/>
    </row>
    <row r="515" spans="1:67" s="11" customFormat="1" ht="45">
      <c r="A515" s="145" t="s">
        <v>480</v>
      </c>
      <c r="B515" s="31" t="s">
        <v>1106</v>
      </c>
      <c r="C515" s="31"/>
      <c r="D515" s="154">
        <v>55</v>
      </c>
      <c r="E515" s="154">
        <v>15</v>
      </c>
      <c r="F515" s="154">
        <f>SUM(D515:E515)</f>
        <v>70</v>
      </c>
      <c r="G515" s="77" t="s">
        <v>1189</v>
      </c>
      <c r="H515" s="129" t="s">
        <v>1305</v>
      </c>
      <c r="I515"/>
      <c r="J515" s="9"/>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c r="BO515" s="9"/>
    </row>
    <row r="516" spans="1:67" s="11" customFormat="1" ht="90">
      <c r="A516" s="145" t="s">
        <v>481</v>
      </c>
      <c r="B516" s="31" t="s">
        <v>1107</v>
      </c>
      <c r="C516" s="31"/>
      <c r="D516" s="154">
        <v>20</v>
      </c>
      <c r="E516" s="154">
        <v>20</v>
      </c>
      <c r="F516" s="154">
        <f>SUM(D516:E516)</f>
        <v>40</v>
      </c>
      <c r="G516" s="77" t="s">
        <v>1189</v>
      </c>
      <c r="H516" s="68" t="s">
        <v>1306</v>
      </c>
      <c r="I516"/>
      <c r="J516" s="9"/>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c r="BO516" s="9"/>
    </row>
    <row r="517" spans="1:67" s="11" customFormat="1" ht="67.5">
      <c r="A517" s="145" t="s">
        <v>482</v>
      </c>
      <c r="B517" s="31" t="s">
        <v>1108</v>
      </c>
      <c r="C517" s="31"/>
      <c r="D517" s="154">
        <v>30</v>
      </c>
      <c r="E517" s="154">
        <v>30</v>
      </c>
      <c r="F517" s="154">
        <f>SUM(D517:E517)</f>
        <v>60</v>
      </c>
      <c r="G517" s="77" t="s">
        <v>1176</v>
      </c>
      <c r="H517" s="129" t="s">
        <v>69</v>
      </c>
      <c r="I517"/>
      <c r="J517" s="9"/>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48"/>
      <c r="AJ517" s="48"/>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row>
    <row r="518" spans="1:67" s="11" customFormat="1" ht="90">
      <c r="A518" s="145" t="s">
        <v>483</v>
      </c>
      <c r="B518" s="31" t="s">
        <v>1109</v>
      </c>
      <c r="C518" s="31"/>
      <c r="D518" s="154">
        <v>20</v>
      </c>
      <c r="E518" s="154">
        <v>20</v>
      </c>
      <c r="F518" s="154">
        <f>SUM(D518:E518)</f>
        <v>40</v>
      </c>
      <c r="G518" s="77" t="s">
        <v>1189</v>
      </c>
      <c r="H518" s="68" t="s">
        <v>1307</v>
      </c>
      <c r="I518"/>
      <c r="J518" s="9"/>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48"/>
      <c r="AI518" s="48"/>
      <c r="AJ518" s="48"/>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row>
    <row r="519" spans="1:67" s="10" customFormat="1" ht="26.25">
      <c r="A519" s="148"/>
      <c r="B519" s="54" t="s">
        <v>1110</v>
      </c>
      <c r="C519" s="55"/>
      <c r="D519" s="153">
        <f>SUM(D520:D521)</f>
        <v>75</v>
      </c>
      <c r="E519" s="153">
        <f t="shared" ref="E519:F519" si="86">SUM(E520:E521)</f>
        <v>75</v>
      </c>
      <c r="F519" s="153">
        <f t="shared" si="86"/>
        <v>150</v>
      </c>
      <c r="G519" s="75"/>
      <c r="H519" s="143"/>
      <c r="I519"/>
      <c r="J519" s="9"/>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c r="AH519" s="48"/>
      <c r="AI519" s="48"/>
      <c r="AJ519" s="48"/>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row>
    <row r="520" spans="1:67" s="11" customFormat="1" ht="180">
      <c r="A520" s="145" t="s">
        <v>484</v>
      </c>
      <c r="B520" s="31" t="s">
        <v>1111</v>
      </c>
      <c r="C520" s="31"/>
      <c r="D520" s="154">
        <v>50</v>
      </c>
      <c r="E520" s="154">
        <v>50</v>
      </c>
      <c r="F520" s="154">
        <f>SUM(D520:E520)</f>
        <v>100</v>
      </c>
      <c r="G520" s="77" t="s">
        <v>1189</v>
      </c>
      <c r="H520" s="129" t="s">
        <v>64</v>
      </c>
      <c r="I520"/>
      <c r="J520" s="9"/>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c r="AH520" s="48"/>
      <c r="AI520" s="48"/>
      <c r="AJ520" s="48"/>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row>
    <row r="521" spans="1:67" s="11" customFormat="1" ht="45">
      <c r="A521" s="145" t="s">
        <v>485</v>
      </c>
      <c r="B521" s="31" t="s">
        <v>1112</v>
      </c>
      <c r="C521" s="31"/>
      <c r="D521" s="154">
        <v>25</v>
      </c>
      <c r="E521" s="154">
        <v>25</v>
      </c>
      <c r="F521" s="154">
        <f>SUM(D521:E521)</f>
        <v>50</v>
      </c>
      <c r="G521" s="77" t="s">
        <v>1189</v>
      </c>
      <c r="H521" s="129" t="s">
        <v>61</v>
      </c>
      <c r="I521"/>
      <c r="J521" s="9"/>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c r="AH521" s="48"/>
      <c r="AI521" s="48"/>
      <c r="AJ521" s="48"/>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row>
    <row r="522" spans="1:67" s="10" customFormat="1" ht="26.25">
      <c r="A522" s="148"/>
      <c r="B522" s="54" t="s">
        <v>57</v>
      </c>
      <c r="C522" s="54"/>
      <c r="D522" s="153">
        <f>SUM(D523:D533)</f>
        <v>380</v>
      </c>
      <c r="E522" s="153">
        <f t="shared" ref="E522:F522" si="87">SUM(E523:E533)</f>
        <v>170</v>
      </c>
      <c r="F522" s="153">
        <f t="shared" si="87"/>
        <v>550</v>
      </c>
      <c r="G522" s="75"/>
      <c r="H522" s="125"/>
      <c r="I522"/>
      <c r="J522" s="9"/>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row>
    <row r="523" spans="1:67" s="11" customFormat="1" ht="90">
      <c r="A523" s="145" t="s">
        <v>486</v>
      </c>
      <c r="B523" s="31" t="s">
        <v>1113</v>
      </c>
      <c r="C523" s="31"/>
      <c r="D523" s="154">
        <v>50</v>
      </c>
      <c r="E523" s="154">
        <v>50</v>
      </c>
      <c r="F523" s="154">
        <f t="shared" ref="F523:F533" si="88">SUM(D523:E523)</f>
        <v>100</v>
      </c>
      <c r="G523" s="77"/>
      <c r="H523" s="68" t="s">
        <v>1308</v>
      </c>
      <c r="I523"/>
      <c r="J523" s="9"/>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c r="AH523" s="48"/>
      <c r="AI523" s="48"/>
      <c r="AJ523" s="48"/>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row>
    <row r="524" spans="1:67" s="11" customFormat="1" ht="67.5">
      <c r="A524" s="145" t="s">
        <v>487</v>
      </c>
      <c r="B524" s="31" t="s">
        <v>1114</v>
      </c>
      <c r="C524" s="31"/>
      <c r="D524" s="154">
        <v>30</v>
      </c>
      <c r="E524" s="154">
        <v>0</v>
      </c>
      <c r="F524" s="154">
        <f t="shared" si="88"/>
        <v>30</v>
      </c>
      <c r="G524" s="77" t="s">
        <v>31</v>
      </c>
      <c r="H524" s="68" t="s">
        <v>1346</v>
      </c>
      <c r="I524"/>
      <c r="J524" s="9"/>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c r="AH524" s="48"/>
      <c r="AI524" s="48"/>
      <c r="AJ524" s="48"/>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row>
    <row r="525" spans="1:67" s="11" customFormat="1" ht="67.5">
      <c r="A525" s="145" t="s">
        <v>488</v>
      </c>
      <c r="B525" s="31" t="s">
        <v>1115</v>
      </c>
      <c r="C525" s="31"/>
      <c r="D525" s="154">
        <v>30</v>
      </c>
      <c r="E525" s="154">
        <v>0</v>
      </c>
      <c r="F525" s="154">
        <f t="shared" si="88"/>
        <v>30</v>
      </c>
      <c r="G525" s="77" t="s">
        <v>31</v>
      </c>
      <c r="H525" s="68" t="s">
        <v>1346</v>
      </c>
      <c r="I525"/>
      <c r="J525" s="9"/>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c r="AH525" s="48"/>
      <c r="AI525" s="48"/>
      <c r="AJ525" s="48"/>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c r="BO525" s="9"/>
    </row>
    <row r="526" spans="1:67" s="11" customFormat="1" ht="67.5">
      <c r="A526" s="145" t="s">
        <v>489</v>
      </c>
      <c r="B526" s="31" t="s">
        <v>1116</v>
      </c>
      <c r="C526" s="31"/>
      <c r="D526" s="154">
        <v>30</v>
      </c>
      <c r="E526" s="154">
        <v>0</v>
      </c>
      <c r="F526" s="154">
        <f t="shared" si="88"/>
        <v>30</v>
      </c>
      <c r="G526" s="77" t="s">
        <v>31</v>
      </c>
      <c r="H526" s="68" t="s">
        <v>1376</v>
      </c>
      <c r="I526"/>
      <c r="J526" s="9"/>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48"/>
      <c r="AJ526" s="48"/>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c r="BO526" s="9"/>
    </row>
    <row r="527" spans="1:67" s="11" customFormat="1" ht="67.5">
      <c r="A527" s="145" t="s">
        <v>490</v>
      </c>
      <c r="B527" s="31" t="s">
        <v>1117</v>
      </c>
      <c r="C527" s="31"/>
      <c r="D527" s="154">
        <v>30</v>
      </c>
      <c r="E527" s="154">
        <v>0</v>
      </c>
      <c r="F527" s="154">
        <f t="shared" si="88"/>
        <v>30</v>
      </c>
      <c r="G527" s="77" t="s">
        <v>31</v>
      </c>
      <c r="H527" s="68" t="s">
        <v>1309</v>
      </c>
      <c r="I527"/>
      <c r="J527" s="9"/>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c r="BO527" s="9"/>
    </row>
    <row r="528" spans="1:67" s="11" customFormat="1" ht="67.5">
      <c r="A528" s="145" t="s">
        <v>491</v>
      </c>
      <c r="B528" s="31" t="s">
        <v>1118</v>
      </c>
      <c r="C528" s="31"/>
      <c r="D528" s="32">
        <v>30</v>
      </c>
      <c r="E528" s="32">
        <v>30</v>
      </c>
      <c r="F528" s="154">
        <f t="shared" si="88"/>
        <v>60</v>
      </c>
      <c r="G528" s="77" t="s">
        <v>1189</v>
      </c>
      <c r="H528" s="68" t="s">
        <v>1347</v>
      </c>
      <c r="I528"/>
      <c r="J528" s="9"/>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c r="AH528" s="48"/>
      <c r="AI528" s="48"/>
      <c r="AJ528" s="48"/>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c r="BO528" s="9"/>
    </row>
    <row r="529" spans="1:67" s="11" customFormat="1" ht="67.5">
      <c r="A529" s="145" t="s">
        <v>492</v>
      </c>
      <c r="B529" s="31" t="s">
        <v>1119</v>
      </c>
      <c r="C529" s="31"/>
      <c r="D529" s="154">
        <v>30</v>
      </c>
      <c r="E529" s="154">
        <v>0</v>
      </c>
      <c r="F529" s="154">
        <f t="shared" si="88"/>
        <v>30</v>
      </c>
      <c r="G529" s="77" t="s">
        <v>31</v>
      </c>
      <c r="H529" s="68" t="s">
        <v>1309</v>
      </c>
      <c r="I529"/>
      <c r="J529" s="9"/>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c r="BO529" s="9"/>
    </row>
    <row r="530" spans="1:67" s="11" customFormat="1" ht="67.5">
      <c r="A530" s="145" t="s">
        <v>493</v>
      </c>
      <c r="B530" s="31" t="s">
        <v>1120</v>
      </c>
      <c r="C530" s="31"/>
      <c r="D530" s="154">
        <v>30</v>
      </c>
      <c r="E530" s="154">
        <v>0</v>
      </c>
      <c r="F530" s="154">
        <f t="shared" si="88"/>
        <v>30</v>
      </c>
      <c r="G530" s="77" t="s">
        <v>31</v>
      </c>
      <c r="H530" s="68" t="s">
        <v>1309</v>
      </c>
      <c r="I530"/>
      <c r="J530" s="9"/>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c r="BO530" s="9"/>
    </row>
    <row r="531" spans="1:67" s="11" customFormat="1" ht="67.5">
      <c r="A531" s="145" t="s">
        <v>494</v>
      </c>
      <c r="B531" s="31" t="s">
        <v>1121</v>
      </c>
      <c r="C531" s="31"/>
      <c r="D531" s="154">
        <v>30</v>
      </c>
      <c r="E531" s="154">
        <v>30</v>
      </c>
      <c r="F531" s="154">
        <f t="shared" si="88"/>
        <v>60</v>
      </c>
      <c r="G531" s="77" t="s">
        <v>1189</v>
      </c>
      <c r="H531" s="68" t="s">
        <v>1348</v>
      </c>
      <c r="I531"/>
      <c r="J531" s="9"/>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c r="BI531" s="9"/>
      <c r="BJ531" s="9"/>
      <c r="BK531" s="9"/>
      <c r="BL531" s="9"/>
      <c r="BM531" s="9"/>
      <c r="BN531" s="9"/>
      <c r="BO531" s="9"/>
    </row>
    <row r="532" spans="1:67" s="11" customFormat="1" ht="67.5">
      <c r="A532" s="145" t="s">
        <v>495</v>
      </c>
      <c r="B532" s="31" t="s">
        <v>1122</v>
      </c>
      <c r="C532" s="31"/>
      <c r="D532" s="154">
        <v>30</v>
      </c>
      <c r="E532" s="154">
        <v>0</v>
      </c>
      <c r="F532" s="154">
        <f t="shared" si="88"/>
        <v>30</v>
      </c>
      <c r="G532" s="77" t="s">
        <v>31</v>
      </c>
      <c r="H532" s="68" t="s">
        <v>1309</v>
      </c>
      <c r="I532"/>
      <c r="J532" s="9"/>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c r="AH532" s="48"/>
      <c r="AI532" s="48"/>
      <c r="AJ532" s="48"/>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c r="BI532" s="9"/>
      <c r="BJ532" s="9"/>
      <c r="BK532" s="9"/>
      <c r="BL532" s="9"/>
      <c r="BM532" s="9"/>
      <c r="BN532" s="9"/>
      <c r="BO532" s="9"/>
    </row>
    <row r="533" spans="1:67" s="11" customFormat="1" ht="90">
      <c r="A533" s="145" t="s">
        <v>496</v>
      </c>
      <c r="B533" s="31" t="s">
        <v>1123</v>
      </c>
      <c r="C533" s="31"/>
      <c r="D533" s="154">
        <v>60</v>
      </c>
      <c r="E533" s="154">
        <v>60</v>
      </c>
      <c r="F533" s="154">
        <f t="shared" si="88"/>
        <v>120</v>
      </c>
      <c r="G533" s="77" t="s">
        <v>1189</v>
      </c>
      <c r="H533" s="68" t="s">
        <v>1349</v>
      </c>
      <c r="I533"/>
      <c r="J533" s="9"/>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c r="BO533" s="9"/>
    </row>
    <row r="534" spans="1:67" s="8" customFormat="1" ht="25.5" customHeight="1">
      <c r="A534" s="147" t="s">
        <v>556</v>
      </c>
      <c r="B534" s="61" t="s">
        <v>1124</v>
      </c>
      <c r="C534" s="61"/>
      <c r="D534" s="95">
        <f>SUM(D535+D538+D551)</f>
        <v>1785</v>
      </c>
      <c r="E534" s="95">
        <f>SUM(E535+E538+E551)</f>
        <v>5860</v>
      </c>
      <c r="F534" s="95">
        <f>SUM(F535+F538+F551)</f>
        <v>7645</v>
      </c>
      <c r="G534" s="74"/>
      <c r="H534" s="128"/>
      <c r="I534"/>
      <c r="J534" s="9"/>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c r="BO534" s="9"/>
    </row>
    <row r="535" spans="1:67" s="10" customFormat="1" ht="26.25">
      <c r="A535" s="148"/>
      <c r="B535" s="54" t="s">
        <v>1125</v>
      </c>
      <c r="C535" s="54"/>
      <c r="D535" s="153">
        <f>SUM(D536:D537)</f>
        <v>205</v>
      </c>
      <c r="E535" s="153">
        <f t="shared" ref="E535:F535" si="89">SUM(E536:E537)</f>
        <v>235</v>
      </c>
      <c r="F535" s="153">
        <f t="shared" si="89"/>
        <v>440</v>
      </c>
      <c r="G535" s="75"/>
      <c r="H535" s="125"/>
      <c r="I535"/>
      <c r="J535" s="9"/>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8"/>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c r="BI535" s="9"/>
      <c r="BJ535" s="9"/>
      <c r="BK535" s="9"/>
      <c r="BL535" s="9"/>
      <c r="BM535" s="9"/>
      <c r="BN535" s="9"/>
      <c r="BO535" s="9"/>
    </row>
    <row r="536" spans="1:67" s="11" customFormat="1" ht="225">
      <c r="A536" s="145" t="s">
        <v>497</v>
      </c>
      <c r="B536" s="31" t="s">
        <v>1126</v>
      </c>
      <c r="C536" s="31"/>
      <c r="D536" s="32">
        <v>165</v>
      </c>
      <c r="E536" s="32">
        <v>195</v>
      </c>
      <c r="F536" s="32">
        <f>SUM(D536:E536)</f>
        <v>360</v>
      </c>
      <c r="G536" s="77" t="s">
        <v>1450</v>
      </c>
      <c r="H536" s="129" t="s">
        <v>1310</v>
      </c>
      <c r="I536"/>
      <c r="J536" s="9"/>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c r="BI536" s="9"/>
      <c r="BJ536" s="9"/>
      <c r="BK536" s="9"/>
      <c r="BL536" s="9"/>
      <c r="BM536" s="9"/>
      <c r="BN536" s="9"/>
      <c r="BO536" s="9"/>
    </row>
    <row r="537" spans="1:67" s="11" customFormat="1" ht="112.5">
      <c r="A537" s="145" t="s">
        <v>498</v>
      </c>
      <c r="B537" s="31" t="s">
        <v>1127</v>
      </c>
      <c r="C537" s="31"/>
      <c r="D537" s="32">
        <v>40</v>
      </c>
      <c r="E537" s="32">
        <v>40</v>
      </c>
      <c r="F537" s="32">
        <f>SUM(D537:E537)</f>
        <v>80</v>
      </c>
      <c r="G537" s="77" t="s">
        <v>1451</v>
      </c>
      <c r="H537" s="129" t="s">
        <v>1311</v>
      </c>
      <c r="I537"/>
      <c r="J537" s="9"/>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c r="BI537" s="9"/>
      <c r="BJ537" s="9"/>
      <c r="BK537" s="9"/>
      <c r="BL537" s="9"/>
      <c r="BM537" s="9"/>
      <c r="BN537" s="9"/>
      <c r="BO537" s="9"/>
    </row>
    <row r="538" spans="1:67" s="10" customFormat="1" ht="22.5" customHeight="1">
      <c r="A538" s="148"/>
      <c r="B538" s="54" t="s">
        <v>1128</v>
      </c>
      <c r="C538" s="54"/>
      <c r="D538" s="34">
        <f>SUM(D539:D550)</f>
        <v>745</v>
      </c>
      <c r="E538" s="34">
        <f t="shared" ref="E538:F538" si="90">SUM(E539:E550)</f>
        <v>630</v>
      </c>
      <c r="F538" s="34">
        <f t="shared" si="90"/>
        <v>1375</v>
      </c>
      <c r="G538" s="79"/>
      <c r="H538" s="125"/>
      <c r="I538"/>
      <c r="J538" s="9"/>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c r="AH538" s="48"/>
      <c r="AI538" s="48"/>
      <c r="AJ538" s="48"/>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c r="BI538" s="9"/>
      <c r="BJ538" s="9"/>
      <c r="BK538" s="9"/>
      <c r="BL538" s="9"/>
      <c r="BM538" s="9"/>
      <c r="BN538" s="9"/>
      <c r="BO538" s="9"/>
    </row>
    <row r="539" spans="1:67" s="11" customFormat="1" ht="90">
      <c r="A539" s="145" t="s">
        <v>499</v>
      </c>
      <c r="B539" s="31" t="s">
        <v>1129</v>
      </c>
      <c r="C539" s="31"/>
      <c r="D539" s="32">
        <v>180</v>
      </c>
      <c r="E539" s="32">
        <v>180</v>
      </c>
      <c r="F539" s="32">
        <f t="shared" ref="F539:F550" si="91">SUM(D539:E539)</f>
        <v>360</v>
      </c>
      <c r="G539" s="77" t="s">
        <v>1450</v>
      </c>
      <c r="H539" s="68" t="s">
        <v>1379</v>
      </c>
      <c r="I539"/>
      <c r="J539" s="9"/>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c r="BO539" s="9"/>
    </row>
    <row r="540" spans="1:67" s="11" customFormat="1" ht="45">
      <c r="A540" s="145" t="s">
        <v>500</v>
      </c>
      <c r="B540" s="31" t="s">
        <v>1130</v>
      </c>
      <c r="C540" s="31"/>
      <c r="D540" s="32">
        <v>50</v>
      </c>
      <c r="E540" s="32">
        <v>50</v>
      </c>
      <c r="F540" s="32">
        <f t="shared" si="91"/>
        <v>100</v>
      </c>
      <c r="G540" s="77" t="s">
        <v>1450</v>
      </c>
      <c r="H540" s="129" t="s">
        <v>64</v>
      </c>
      <c r="I540"/>
      <c r="J540" s="9"/>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c r="BO540" s="9"/>
    </row>
    <row r="541" spans="1:67" s="11" customFormat="1" ht="45">
      <c r="A541" s="145" t="s">
        <v>501</v>
      </c>
      <c r="B541" s="31" t="s">
        <v>1131</v>
      </c>
      <c r="C541" s="31"/>
      <c r="D541" s="32">
        <v>50</v>
      </c>
      <c r="E541" s="32">
        <v>50</v>
      </c>
      <c r="F541" s="32">
        <f t="shared" si="91"/>
        <v>100</v>
      </c>
      <c r="G541" s="77" t="s">
        <v>1450</v>
      </c>
      <c r="H541" s="129" t="s">
        <v>64</v>
      </c>
      <c r="I541"/>
      <c r="J541" s="9"/>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c r="AH541" s="48"/>
      <c r="AI541" s="48"/>
      <c r="AJ541" s="48"/>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row>
    <row r="542" spans="1:67" s="11" customFormat="1" ht="90">
      <c r="A542" s="145" t="s">
        <v>502</v>
      </c>
      <c r="B542" s="31" t="s">
        <v>1132</v>
      </c>
      <c r="C542" s="31"/>
      <c r="D542" s="32">
        <v>30</v>
      </c>
      <c r="E542" s="32">
        <v>30</v>
      </c>
      <c r="F542" s="32">
        <f t="shared" si="91"/>
        <v>60</v>
      </c>
      <c r="G542" s="77" t="s">
        <v>1450</v>
      </c>
      <c r="H542" s="129" t="s">
        <v>69</v>
      </c>
      <c r="I542"/>
      <c r="J542" s="9"/>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c r="AH542" s="48"/>
      <c r="AI542" s="48"/>
      <c r="AJ542" s="48"/>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row>
    <row r="543" spans="1:67" s="11" customFormat="1" ht="45">
      <c r="A543" s="145" t="s">
        <v>503</v>
      </c>
      <c r="B543" s="31" t="s">
        <v>1133</v>
      </c>
      <c r="C543" s="31"/>
      <c r="D543" s="32">
        <v>35</v>
      </c>
      <c r="E543" s="32">
        <v>35</v>
      </c>
      <c r="F543" s="32">
        <f t="shared" si="91"/>
        <v>70</v>
      </c>
      <c r="G543" s="77" t="s">
        <v>1396</v>
      </c>
      <c r="H543" s="129" t="s">
        <v>75</v>
      </c>
      <c r="I543"/>
      <c r="J543" s="9"/>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row>
    <row r="544" spans="1:67" s="11" customFormat="1" ht="67.5">
      <c r="A544" s="145" t="s">
        <v>504</v>
      </c>
      <c r="B544" s="31" t="s">
        <v>1134</v>
      </c>
      <c r="C544" s="31"/>
      <c r="D544" s="32">
        <v>45</v>
      </c>
      <c r="E544" s="32">
        <v>45</v>
      </c>
      <c r="F544" s="32">
        <f t="shared" si="91"/>
        <v>90</v>
      </c>
      <c r="G544" s="77" t="s">
        <v>1396</v>
      </c>
      <c r="H544" s="129" t="s">
        <v>1312</v>
      </c>
      <c r="I544"/>
      <c r="J544" s="9"/>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row>
    <row r="545" spans="1:67" s="11" customFormat="1" ht="45">
      <c r="A545" s="145" t="s">
        <v>505</v>
      </c>
      <c r="B545" s="31" t="s">
        <v>1135</v>
      </c>
      <c r="C545" s="31"/>
      <c r="D545" s="32">
        <v>15</v>
      </c>
      <c r="E545" s="32">
        <v>15</v>
      </c>
      <c r="F545" s="32">
        <f t="shared" si="91"/>
        <v>30</v>
      </c>
      <c r="G545" s="77" t="s">
        <v>1396</v>
      </c>
      <c r="H545" s="129" t="s">
        <v>68</v>
      </c>
      <c r="I545"/>
      <c r="J545" s="9"/>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row>
    <row r="546" spans="1:67" s="11" customFormat="1" ht="90">
      <c r="A546" s="145" t="s">
        <v>506</v>
      </c>
      <c r="B546" s="31" t="s">
        <v>1136</v>
      </c>
      <c r="C546" s="31"/>
      <c r="D546" s="32">
        <v>50</v>
      </c>
      <c r="E546" s="32">
        <v>20</v>
      </c>
      <c r="F546" s="32">
        <f t="shared" si="91"/>
        <v>70</v>
      </c>
      <c r="G546" s="77" t="s">
        <v>1450</v>
      </c>
      <c r="H546" s="68" t="s">
        <v>1313</v>
      </c>
      <c r="I546"/>
      <c r="J546" s="9"/>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row>
    <row r="547" spans="1:67" s="11" customFormat="1" ht="90">
      <c r="A547" s="145" t="s">
        <v>507</v>
      </c>
      <c r="B547" s="31" t="s">
        <v>1137</v>
      </c>
      <c r="C547" s="31"/>
      <c r="D547" s="32">
        <v>65</v>
      </c>
      <c r="E547" s="32">
        <v>0</v>
      </c>
      <c r="F547" s="32">
        <f t="shared" si="91"/>
        <v>65</v>
      </c>
      <c r="G547" s="77" t="s">
        <v>32</v>
      </c>
      <c r="H547" s="68" t="s">
        <v>1350</v>
      </c>
      <c r="I547"/>
      <c r="J547" s="9"/>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c r="AH547" s="48"/>
      <c r="AI547" s="48"/>
      <c r="AJ547" s="48"/>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row>
    <row r="548" spans="1:67" s="11" customFormat="1" ht="45">
      <c r="A548" s="145" t="s">
        <v>508</v>
      </c>
      <c r="B548" s="31" t="s">
        <v>1138</v>
      </c>
      <c r="C548" s="31"/>
      <c r="D548" s="32">
        <v>15</v>
      </c>
      <c r="E548" s="32">
        <v>15</v>
      </c>
      <c r="F548" s="32">
        <f t="shared" si="91"/>
        <v>30</v>
      </c>
      <c r="G548" s="77" t="s">
        <v>1450</v>
      </c>
      <c r="H548" s="129" t="s">
        <v>68</v>
      </c>
      <c r="I548"/>
      <c r="J548" s="9"/>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row>
    <row r="549" spans="1:67" s="11" customFormat="1" ht="112.5">
      <c r="A549" s="145" t="s">
        <v>509</v>
      </c>
      <c r="B549" s="31" t="s">
        <v>1139</v>
      </c>
      <c r="C549" s="31"/>
      <c r="D549" s="32">
        <v>120</v>
      </c>
      <c r="E549" s="32">
        <v>100</v>
      </c>
      <c r="F549" s="32">
        <f t="shared" si="91"/>
        <v>220</v>
      </c>
      <c r="G549" s="77" t="s">
        <v>1396</v>
      </c>
      <c r="H549" s="129" t="s">
        <v>1193</v>
      </c>
      <c r="I549"/>
      <c r="J549" s="9"/>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row>
    <row r="550" spans="1:67" s="11" customFormat="1" ht="90">
      <c r="A550" s="145" t="s">
        <v>510</v>
      </c>
      <c r="B550" s="31" t="s">
        <v>1140</v>
      </c>
      <c r="C550" s="31"/>
      <c r="D550" s="32">
        <v>90</v>
      </c>
      <c r="E550" s="32">
        <v>90</v>
      </c>
      <c r="F550" s="32">
        <f t="shared" si="91"/>
        <v>180</v>
      </c>
      <c r="G550" s="77" t="s">
        <v>1450</v>
      </c>
      <c r="H550" s="129" t="s">
        <v>1211</v>
      </c>
      <c r="I550"/>
      <c r="J550" s="9"/>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c r="BI550" s="9"/>
      <c r="BJ550" s="9"/>
      <c r="BK550" s="9"/>
      <c r="BL550" s="9"/>
      <c r="BM550" s="9"/>
      <c r="BN550" s="9"/>
      <c r="BO550" s="9"/>
    </row>
    <row r="551" spans="1:67" s="10" customFormat="1" ht="22.5" customHeight="1">
      <c r="A551" s="148"/>
      <c r="B551" s="54" t="s">
        <v>1141</v>
      </c>
      <c r="C551" s="54"/>
      <c r="D551" s="34">
        <f>SUM(D552:D566)</f>
        <v>835</v>
      </c>
      <c r="E551" s="34">
        <f>SUM(E552:E566)</f>
        <v>4995</v>
      </c>
      <c r="F551" s="34">
        <f>SUM(F552:F566)</f>
        <v>5830</v>
      </c>
      <c r="G551" s="79"/>
      <c r="H551" s="125"/>
      <c r="I551"/>
      <c r="J551" s="9"/>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c r="AH551" s="48"/>
      <c r="AI551" s="48"/>
      <c r="AJ551" s="48"/>
      <c r="AK551" s="9"/>
      <c r="AL551" s="9"/>
      <c r="AM551" s="9"/>
      <c r="AN551" s="9"/>
      <c r="AO551" s="9"/>
      <c r="AP551" s="9"/>
      <c r="AQ551" s="9"/>
      <c r="AR551" s="9"/>
      <c r="AS551" s="9"/>
      <c r="AT551" s="9"/>
      <c r="AU551" s="9"/>
      <c r="AV551" s="9"/>
      <c r="AW551" s="9"/>
      <c r="AX551" s="9"/>
      <c r="AY551" s="9"/>
      <c r="AZ551" s="9"/>
      <c r="BA551" s="9"/>
      <c r="BB551" s="9"/>
      <c r="BC551" s="9"/>
      <c r="BD551" s="9"/>
      <c r="BE551" s="9"/>
      <c r="BF551" s="9"/>
      <c r="BG551" s="9"/>
      <c r="BH551" s="9"/>
      <c r="BI551" s="9"/>
      <c r="BJ551" s="9"/>
      <c r="BK551" s="9"/>
      <c r="BL551" s="9"/>
      <c r="BM551" s="9"/>
      <c r="BN551" s="9"/>
      <c r="BO551" s="9"/>
    </row>
    <row r="552" spans="1:67" s="11" customFormat="1" ht="45">
      <c r="A552" s="145" t="s">
        <v>511</v>
      </c>
      <c r="B552" s="31" t="s">
        <v>1142</v>
      </c>
      <c r="C552" s="31"/>
      <c r="D552" s="32">
        <v>225</v>
      </c>
      <c r="E552" s="32">
        <v>225</v>
      </c>
      <c r="F552" s="32">
        <f t="shared" ref="F552:F557" si="92">SUM(D552:E552)</f>
        <v>450</v>
      </c>
      <c r="G552" s="77" t="s">
        <v>1449</v>
      </c>
      <c r="H552" s="129" t="s">
        <v>1314</v>
      </c>
      <c r="I552"/>
      <c r="J552" s="9"/>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c r="AH552" s="48"/>
      <c r="AI552" s="48"/>
      <c r="AJ552" s="48"/>
      <c r="AK552" s="9"/>
      <c r="AL552" s="9"/>
      <c r="AM552" s="9"/>
      <c r="AN552" s="9"/>
      <c r="AO552" s="9"/>
      <c r="AP552" s="9"/>
      <c r="AQ552" s="9"/>
      <c r="AR552" s="9"/>
      <c r="AS552" s="9"/>
      <c r="AT552" s="9"/>
      <c r="AU552" s="9"/>
      <c r="AV552" s="9"/>
      <c r="AW552" s="9"/>
      <c r="AX552" s="9"/>
      <c r="AY552" s="9"/>
      <c r="AZ552" s="9"/>
      <c r="BA552" s="9"/>
      <c r="BB552" s="9"/>
      <c r="BC552" s="9"/>
      <c r="BD552" s="9"/>
      <c r="BE552" s="9"/>
      <c r="BF552" s="9"/>
      <c r="BG552" s="9"/>
      <c r="BH552" s="9"/>
      <c r="BI552" s="9"/>
      <c r="BJ552" s="9"/>
      <c r="BK552" s="9"/>
      <c r="BL552" s="9"/>
      <c r="BM552" s="9"/>
      <c r="BN552" s="9"/>
      <c r="BO552" s="9"/>
    </row>
    <row r="553" spans="1:67" s="11" customFormat="1" ht="202.5">
      <c r="A553" s="145" t="s">
        <v>512</v>
      </c>
      <c r="B553" s="31" t="s">
        <v>1143</v>
      </c>
      <c r="C553" s="31"/>
      <c r="D553" s="32">
        <v>240</v>
      </c>
      <c r="E553" s="32">
        <v>200</v>
      </c>
      <c r="F553" s="32">
        <f t="shared" si="92"/>
        <v>440</v>
      </c>
      <c r="G553" s="77" t="s">
        <v>1449</v>
      </c>
      <c r="H553" s="129" t="s">
        <v>1315</v>
      </c>
      <c r="I553"/>
      <c r="J553" s="9"/>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c r="AH553" s="48"/>
      <c r="AI553" s="48"/>
      <c r="AJ553" s="48"/>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c r="BI553" s="9"/>
      <c r="BJ553" s="9"/>
      <c r="BK553" s="9"/>
      <c r="BL553" s="9"/>
      <c r="BM553" s="9"/>
      <c r="BN553" s="9"/>
      <c r="BO553" s="9"/>
    </row>
    <row r="554" spans="1:67" s="11" customFormat="1" ht="90">
      <c r="A554" s="145" t="s">
        <v>513</v>
      </c>
      <c r="B554" s="31" t="s">
        <v>1144</v>
      </c>
      <c r="C554" s="31"/>
      <c r="D554" s="32">
        <v>50</v>
      </c>
      <c r="E554" s="32">
        <v>50</v>
      </c>
      <c r="F554" s="32">
        <f t="shared" si="92"/>
        <v>100</v>
      </c>
      <c r="G554" s="77" t="s">
        <v>1449</v>
      </c>
      <c r="H554" s="68" t="s">
        <v>1316</v>
      </c>
      <c r="I554"/>
      <c r="J554" s="9"/>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c r="BI554" s="9"/>
      <c r="BJ554" s="9"/>
      <c r="BK554" s="9"/>
      <c r="BL554" s="9"/>
      <c r="BM554" s="9"/>
      <c r="BN554" s="9"/>
      <c r="BO554" s="9"/>
    </row>
    <row r="555" spans="1:67" s="11" customFormat="1" ht="135">
      <c r="A555" s="145" t="s">
        <v>514</v>
      </c>
      <c r="B555" s="31" t="s">
        <v>1145</v>
      </c>
      <c r="C555" s="31"/>
      <c r="D555" s="32">
        <v>150</v>
      </c>
      <c r="E555" s="32">
        <v>150</v>
      </c>
      <c r="F555" s="32">
        <f t="shared" si="92"/>
        <v>300</v>
      </c>
      <c r="G555" s="77" t="s">
        <v>1448</v>
      </c>
      <c r="H555" s="129" t="s">
        <v>1192</v>
      </c>
      <c r="I555"/>
      <c r="J555" s="9"/>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c r="BI555" s="9"/>
      <c r="BJ555" s="9"/>
      <c r="BK555" s="9"/>
      <c r="BL555" s="9"/>
      <c r="BM555" s="9"/>
      <c r="BN555" s="9"/>
      <c r="BO555" s="9"/>
    </row>
    <row r="556" spans="1:67" s="14" customFormat="1" ht="157.5">
      <c r="A556" s="145" t="s">
        <v>515</v>
      </c>
      <c r="B556" s="31" t="s">
        <v>1146</v>
      </c>
      <c r="C556" s="31"/>
      <c r="D556" s="32">
        <v>120</v>
      </c>
      <c r="E556" s="32">
        <v>120</v>
      </c>
      <c r="F556" s="32">
        <f t="shared" si="92"/>
        <v>240</v>
      </c>
      <c r="G556" s="77" t="s">
        <v>1448</v>
      </c>
      <c r="H556" s="129" t="s">
        <v>72</v>
      </c>
      <c r="I556"/>
      <c r="J556" s="13"/>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c r="AJ556" s="50"/>
      <c r="AK556" s="13"/>
      <c r="AL556" s="13"/>
      <c r="AM556" s="13"/>
      <c r="AN556" s="13"/>
      <c r="AO556" s="13"/>
      <c r="AP556" s="13"/>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c r="BM556" s="13"/>
      <c r="BN556" s="13"/>
      <c r="BO556" s="13"/>
    </row>
    <row r="557" spans="1:67" s="14" customFormat="1" ht="90">
      <c r="A557" s="145" t="s">
        <v>516</v>
      </c>
      <c r="B557" s="31" t="s">
        <v>1147</v>
      </c>
      <c r="C557" s="31"/>
      <c r="D557" s="32">
        <v>50</v>
      </c>
      <c r="E557" s="32">
        <v>50</v>
      </c>
      <c r="F557" s="32">
        <f t="shared" si="92"/>
        <v>100</v>
      </c>
      <c r="G557" s="77" t="s">
        <v>1448</v>
      </c>
      <c r="H557" s="68" t="s">
        <v>1351</v>
      </c>
      <c r="I557"/>
      <c r="J557" s="13"/>
      <c r="K557" s="50"/>
      <c r="L557" s="50"/>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50"/>
      <c r="AK557" s="13"/>
      <c r="AL557" s="13"/>
      <c r="AM557" s="13"/>
      <c r="AN557" s="13"/>
      <c r="AO557" s="13"/>
      <c r="AP557" s="13"/>
      <c r="AQ557" s="13"/>
      <c r="AR557" s="13"/>
      <c r="AS557" s="13"/>
      <c r="AT557" s="13"/>
      <c r="AU557" s="13"/>
      <c r="AV557" s="13"/>
      <c r="AW557" s="13"/>
      <c r="AX557" s="13"/>
      <c r="AY557" s="13"/>
      <c r="AZ557" s="13"/>
      <c r="BA557" s="13"/>
      <c r="BB557" s="13"/>
      <c r="BC557" s="13"/>
      <c r="BD557" s="13"/>
      <c r="BE557" s="13"/>
      <c r="BF557" s="13"/>
      <c r="BG557" s="13"/>
      <c r="BH557" s="13"/>
      <c r="BI557" s="13"/>
      <c r="BJ557" s="13"/>
      <c r="BK557" s="13"/>
      <c r="BL557" s="13"/>
      <c r="BM557" s="13"/>
      <c r="BN557" s="13"/>
      <c r="BO557" s="13"/>
    </row>
    <row r="558" spans="1:67" s="14" customFormat="1" ht="157.5">
      <c r="A558" s="145" t="s">
        <v>559</v>
      </c>
      <c r="B558" s="37" t="s">
        <v>1148</v>
      </c>
      <c r="C558" s="37"/>
      <c r="D558" s="28">
        <v>0</v>
      </c>
      <c r="E558" s="28">
        <v>400</v>
      </c>
      <c r="F558" s="28">
        <f>E558+D558</f>
        <v>400</v>
      </c>
      <c r="G558" s="90"/>
      <c r="H558" s="138" t="s">
        <v>1317</v>
      </c>
      <c r="I558"/>
      <c r="J558" s="13"/>
      <c r="K558" s="50"/>
      <c r="L558" s="50"/>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50"/>
      <c r="AK558" s="13"/>
      <c r="AL558" s="13"/>
      <c r="AM558" s="13"/>
      <c r="AN558" s="13"/>
      <c r="AO558" s="13"/>
      <c r="AP558" s="13"/>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3"/>
    </row>
    <row r="559" spans="1:67" s="14" customFormat="1" ht="135">
      <c r="A559" s="145" t="s">
        <v>560</v>
      </c>
      <c r="B559" s="56" t="s">
        <v>1149</v>
      </c>
      <c r="C559" s="56"/>
      <c r="D559" s="28">
        <v>0</v>
      </c>
      <c r="E559" s="28">
        <v>400</v>
      </c>
      <c r="F559" s="28">
        <f t="shared" ref="F559:F566" si="93">E559+D559</f>
        <v>400</v>
      </c>
      <c r="G559" s="90"/>
      <c r="H559" s="138" t="s">
        <v>1318</v>
      </c>
      <c r="I559"/>
      <c r="J559" s="13"/>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50"/>
      <c r="AK559" s="13"/>
      <c r="AL559" s="13"/>
      <c r="AM559" s="13"/>
      <c r="AN559" s="13"/>
      <c r="AO559" s="13"/>
      <c r="AP559" s="13"/>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c r="BM559" s="13"/>
      <c r="BN559" s="13"/>
      <c r="BO559" s="13"/>
    </row>
    <row r="560" spans="1:67" s="14" customFormat="1" ht="135">
      <c r="A560" s="145" t="s">
        <v>561</v>
      </c>
      <c r="B560" s="56" t="s">
        <v>1150</v>
      </c>
      <c r="C560" s="56"/>
      <c r="D560" s="28">
        <v>0</v>
      </c>
      <c r="E560" s="28">
        <v>500</v>
      </c>
      <c r="F560" s="28">
        <f t="shared" si="93"/>
        <v>500</v>
      </c>
      <c r="G560" s="90"/>
      <c r="H560" s="138" t="s">
        <v>1319</v>
      </c>
      <c r="I560"/>
      <c r="J560" s="13"/>
      <c r="K560" s="50"/>
      <c r="L560" s="50"/>
      <c r="M560" s="50"/>
      <c r="N560" s="50"/>
      <c r="O560" s="50"/>
      <c r="P560" s="50"/>
      <c r="Q560" s="50"/>
      <c r="R560" s="50"/>
      <c r="S560" s="50"/>
      <c r="T560" s="50"/>
      <c r="U560" s="50"/>
      <c r="V560" s="50"/>
      <c r="W560" s="50"/>
      <c r="X560" s="50"/>
      <c r="Y560" s="50"/>
      <c r="Z560" s="50"/>
      <c r="AA560" s="50"/>
      <c r="AB560" s="50"/>
      <c r="AC560" s="50"/>
      <c r="AD560" s="50"/>
      <c r="AE560" s="50"/>
      <c r="AF560" s="50"/>
      <c r="AG560" s="50"/>
      <c r="AH560" s="50"/>
      <c r="AI560" s="50"/>
      <c r="AJ560" s="50"/>
      <c r="AK560" s="13"/>
      <c r="AL560" s="13"/>
      <c r="AM560" s="13"/>
      <c r="AN560" s="13"/>
      <c r="AO560" s="13"/>
      <c r="AP560" s="13"/>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c r="BM560" s="13"/>
      <c r="BN560" s="13"/>
      <c r="BO560" s="13"/>
    </row>
    <row r="561" spans="1:67" s="14" customFormat="1" ht="45">
      <c r="A561" s="145" t="s">
        <v>562</v>
      </c>
      <c r="B561" s="37" t="s">
        <v>1151</v>
      </c>
      <c r="C561" s="37"/>
      <c r="D561" s="28">
        <v>0</v>
      </c>
      <c r="E561" s="28">
        <v>600</v>
      </c>
      <c r="F561" s="28">
        <f t="shared" si="93"/>
        <v>600</v>
      </c>
      <c r="G561" s="90"/>
      <c r="H561" s="138" t="s">
        <v>1320</v>
      </c>
      <c r="I561"/>
      <c r="J561" s="13"/>
      <c r="K561" s="50"/>
      <c r="L561" s="50"/>
      <c r="M561" s="50"/>
      <c r="N561" s="50"/>
      <c r="O561" s="50"/>
      <c r="P561" s="50"/>
      <c r="Q561" s="50"/>
      <c r="R561" s="50"/>
      <c r="S561" s="50"/>
      <c r="T561" s="50"/>
      <c r="U561" s="50"/>
      <c r="V561" s="50"/>
      <c r="W561" s="50"/>
      <c r="X561" s="50"/>
      <c r="Y561" s="50"/>
      <c r="Z561" s="50"/>
      <c r="AA561" s="50"/>
      <c r="AB561" s="50"/>
      <c r="AC561" s="50"/>
      <c r="AD561" s="50"/>
      <c r="AE561" s="50"/>
      <c r="AF561" s="50"/>
      <c r="AG561" s="50"/>
      <c r="AH561" s="50"/>
      <c r="AI561" s="50"/>
      <c r="AJ561" s="50"/>
      <c r="AK561" s="13"/>
      <c r="AL561" s="13"/>
      <c r="AM561" s="13"/>
      <c r="AN561" s="13"/>
      <c r="AO561" s="13"/>
      <c r="AP561" s="13"/>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c r="BM561" s="13"/>
      <c r="BN561" s="13"/>
      <c r="BO561" s="13"/>
    </row>
    <row r="562" spans="1:67" s="14" customFormat="1" ht="45">
      <c r="A562" s="145" t="s">
        <v>563</v>
      </c>
      <c r="B562" s="37" t="s">
        <v>1152</v>
      </c>
      <c r="C562" s="37"/>
      <c r="D562" s="28">
        <v>0</v>
      </c>
      <c r="E562" s="28">
        <v>800</v>
      </c>
      <c r="F562" s="28">
        <f t="shared" si="93"/>
        <v>800</v>
      </c>
      <c r="G562" s="90"/>
      <c r="H562" s="138" t="s">
        <v>1321</v>
      </c>
      <c r="I562"/>
      <c r="J562" s="13"/>
      <c r="K562" s="50"/>
      <c r="L562" s="50"/>
      <c r="M562" s="50"/>
      <c r="N562" s="50"/>
      <c r="O562" s="50"/>
      <c r="P562" s="50"/>
      <c r="Q562" s="50"/>
      <c r="R562" s="50"/>
      <c r="S562" s="50"/>
      <c r="T562" s="50"/>
      <c r="U562" s="50"/>
      <c r="V562" s="50"/>
      <c r="W562" s="50"/>
      <c r="X562" s="50"/>
      <c r="Y562" s="50"/>
      <c r="Z562" s="50"/>
      <c r="AA562" s="50"/>
      <c r="AB562" s="50"/>
      <c r="AC562" s="50"/>
      <c r="AD562" s="50"/>
      <c r="AE562" s="50"/>
      <c r="AF562" s="50"/>
      <c r="AG562" s="50"/>
      <c r="AH562" s="50"/>
      <c r="AI562" s="50"/>
      <c r="AJ562" s="50"/>
      <c r="AK562" s="13"/>
      <c r="AL562" s="13"/>
      <c r="AM562" s="13"/>
      <c r="AN562" s="13"/>
      <c r="AO562" s="13"/>
      <c r="AP562" s="13"/>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c r="BM562" s="13"/>
      <c r="BN562" s="13"/>
      <c r="BO562" s="13"/>
    </row>
    <row r="563" spans="1:67" s="14" customFormat="1" ht="45">
      <c r="A563" s="145" t="s">
        <v>564</v>
      </c>
      <c r="B563" s="37" t="s">
        <v>565</v>
      </c>
      <c r="C563" s="37"/>
      <c r="D563" s="28">
        <v>0</v>
      </c>
      <c r="E563" s="28">
        <v>500</v>
      </c>
      <c r="F563" s="28">
        <f t="shared" si="93"/>
        <v>500</v>
      </c>
      <c r="G563" s="90"/>
      <c r="H563" s="138" t="s">
        <v>1322</v>
      </c>
      <c r="I563"/>
      <c r="J563" s="13"/>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50"/>
      <c r="AK563" s="13"/>
      <c r="AL563" s="13"/>
      <c r="AM563" s="13"/>
      <c r="AN563" s="13"/>
      <c r="AO563" s="13"/>
      <c r="AP563" s="13"/>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c r="BM563" s="13"/>
      <c r="BN563" s="13"/>
      <c r="BO563" s="13"/>
    </row>
    <row r="564" spans="1:67" s="14" customFormat="1" ht="84" customHeight="1">
      <c r="A564" s="145" t="s">
        <v>567</v>
      </c>
      <c r="B564" s="37" t="s">
        <v>1153</v>
      </c>
      <c r="C564" s="37"/>
      <c r="D564" s="28">
        <v>0</v>
      </c>
      <c r="E564" s="28">
        <v>500</v>
      </c>
      <c r="F564" s="28">
        <f t="shared" si="93"/>
        <v>500</v>
      </c>
      <c r="G564" s="90"/>
      <c r="H564" s="138" t="s">
        <v>1322</v>
      </c>
      <c r="I564"/>
      <c r="J564" s="13"/>
      <c r="K564" s="50"/>
      <c r="L564" s="50"/>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50"/>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c r="BN564" s="13"/>
      <c r="BO564" s="13"/>
    </row>
    <row r="565" spans="1:67" s="14" customFormat="1" ht="84" customHeight="1">
      <c r="A565" s="145" t="s">
        <v>568</v>
      </c>
      <c r="B565" s="37" t="s">
        <v>1154</v>
      </c>
      <c r="C565" s="37"/>
      <c r="D565" s="28">
        <v>0</v>
      </c>
      <c r="E565" s="28">
        <v>300</v>
      </c>
      <c r="F565" s="28">
        <f t="shared" si="93"/>
        <v>300</v>
      </c>
      <c r="G565" s="90"/>
      <c r="H565" s="138" t="s">
        <v>1323</v>
      </c>
      <c r="I565"/>
      <c r="J565" s="13"/>
      <c r="K565" s="50"/>
      <c r="L565" s="50"/>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50"/>
      <c r="AK565" s="13"/>
      <c r="AL565" s="13"/>
      <c r="AM565" s="13"/>
      <c r="AN565" s="13"/>
      <c r="AO565" s="13"/>
      <c r="AP565" s="13"/>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c r="BM565" s="13"/>
      <c r="BN565" s="13"/>
      <c r="BO565" s="13"/>
    </row>
    <row r="566" spans="1:67" s="14" customFormat="1" ht="84" customHeight="1">
      <c r="A566" s="145" t="s">
        <v>569</v>
      </c>
      <c r="B566" s="37" t="s">
        <v>566</v>
      </c>
      <c r="C566" s="37"/>
      <c r="D566" s="28">
        <v>0</v>
      </c>
      <c r="E566" s="28">
        <v>200</v>
      </c>
      <c r="F566" s="28">
        <f t="shared" si="93"/>
        <v>200</v>
      </c>
      <c r="G566" s="90"/>
      <c r="H566" s="138" t="s">
        <v>1324</v>
      </c>
      <c r="I566"/>
      <c r="J566" s="13"/>
      <c r="K566" s="50"/>
      <c r="L566" s="50"/>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50"/>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c r="BN566" s="13"/>
      <c r="BO566" s="13"/>
    </row>
    <row r="567" spans="1:67" s="8" customFormat="1" ht="27.75" customHeight="1">
      <c r="A567" s="147" t="s">
        <v>557</v>
      </c>
      <c r="B567" s="61" t="s">
        <v>1155</v>
      </c>
      <c r="C567" s="70"/>
      <c r="D567" s="95">
        <f>SUM(D568+D582)</f>
        <v>1545</v>
      </c>
      <c r="E567" s="95">
        <f t="shared" ref="E567:F567" si="94">SUM(E568+E582)</f>
        <v>1585</v>
      </c>
      <c r="F567" s="95">
        <f t="shared" si="94"/>
        <v>3130</v>
      </c>
      <c r="G567" s="74"/>
      <c r="H567" s="128"/>
      <c r="I567"/>
      <c r="J567" s="9"/>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9"/>
      <c r="AL567" s="9"/>
      <c r="AM567" s="9"/>
      <c r="AN567" s="9"/>
      <c r="AO567" s="9"/>
      <c r="AP567" s="9"/>
      <c r="AQ567" s="9"/>
      <c r="AR567" s="9"/>
      <c r="AS567" s="9"/>
      <c r="AT567" s="9"/>
      <c r="AU567" s="9"/>
      <c r="AV567" s="9"/>
      <c r="AW567" s="9"/>
      <c r="AX567" s="9"/>
      <c r="AY567" s="9"/>
      <c r="AZ567" s="9"/>
      <c r="BA567" s="9"/>
      <c r="BB567" s="9"/>
      <c r="BC567" s="9"/>
      <c r="BD567" s="9"/>
      <c r="BE567" s="9"/>
      <c r="BF567" s="9"/>
      <c r="BG567" s="9"/>
      <c r="BH567" s="9"/>
      <c r="BI567" s="9"/>
      <c r="BJ567" s="9"/>
      <c r="BK567" s="9"/>
      <c r="BL567" s="9"/>
      <c r="BM567" s="9"/>
      <c r="BN567" s="9"/>
      <c r="BO567" s="9"/>
    </row>
    <row r="568" spans="1:67" s="10" customFormat="1" ht="26.25">
      <c r="A568" s="148"/>
      <c r="B568" s="54" t="s">
        <v>1156</v>
      </c>
      <c r="C568" s="54"/>
      <c r="D568" s="153">
        <f>SUM(D569:D581)</f>
        <v>1410</v>
      </c>
      <c r="E568" s="153">
        <f t="shared" ref="E568:F568" si="95">SUM(E569:E581)</f>
        <v>1450</v>
      </c>
      <c r="F568" s="153">
        <f t="shared" si="95"/>
        <v>2860</v>
      </c>
      <c r="G568" s="75"/>
      <c r="H568" s="125"/>
      <c r="I568"/>
      <c r="J568" s="9"/>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9"/>
      <c r="AL568" s="9"/>
      <c r="AM568" s="9"/>
      <c r="AN568" s="9"/>
      <c r="AO568" s="9"/>
      <c r="AP568" s="9"/>
      <c r="AQ568" s="9"/>
      <c r="AR568" s="9"/>
      <c r="AS568" s="9"/>
      <c r="AT568" s="9"/>
      <c r="AU568" s="9"/>
      <c r="AV568" s="9"/>
      <c r="AW568" s="9"/>
      <c r="AX568" s="9"/>
      <c r="AY568" s="9"/>
      <c r="AZ568" s="9"/>
      <c r="BA568" s="9"/>
      <c r="BB568" s="9"/>
      <c r="BC568" s="9"/>
      <c r="BD568" s="9"/>
      <c r="BE568" s="9"/>
      <c r="BF568" s="9"/>
      <c r="BG568" s="9"/>
      <c r="BH568" s="9"/>
      <c r="BI568" s="9"/>
      <c r="BJ568" s="9"/>
      <c r="BK568" s="9"/>
      <c r="BL568" s="9"/>
      <c r="BM568" s="9"/>
      <c r="BN568" s="9"/>
      <c r="BO568" s="9"/>
    </row>
    <row r="569" spans="1:67" s="11" customFormat="1" ht="45">
      <c r="A569" s="145" t="s">
        <v>517</v>
      </c>
      <c r="B569" s="31" t="s">
        <v>1157</v>
      </c>
      <c r="C569" s="31"/>
      <c r="D569" s="32">
        <v>50</v>
      </c>
      <c r="E569" s="32">
        <v>50</v>
      </c>
      <c r="F569" s="32">
        <f t="shared" ref="F569:F581" si="96">SUM(D569:E569)</f>
        <v>100</v>
      </c>
      <c r="G569" s="77" t="s">
        <v>545</v>
      </c>
      <c r="H569" s="129" t="s">
        <v>64</v>
      </c>
      <c r="I569"/>
      <c r="J569" s="9"/>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c r="AK569" s="9"/>
      <c r="AL569" s="9"/>
      <c r="AM569" s="9"/>
      <c r="AN569" s="9"/>
      <c r="AO569" s="9"/>
      <c r="AP569" s="9"/>
      <c r="AQ569" s="9"/>
      <c r="AR569" s="9"/>
      <c r="AS569" s="9"/>
      <c r="AT569" s="9"/>
      <c r="AU569" s="9"/>
      <c r="AV569" s="9"/>
      <c r="AW569" s="9"/>
      <c r="AX569" s="9"/>
      <c r="AY569" s="9"/>
      <c r="AZ569" s="9"/>
      <c r="BA569" s="9"/>
      <c r="BB569" s="9"/>
      <c r="BC569" s="9"/>
      <c r="BD569" s="9"/>
      <c r="BE569" s="9"/>
      <c r="BF569" s="9"/>
      <c r="BG569" s="9"/>
      <c r="BH569" s="9"/>
      <c r="BI569" s="9"/>
      <c r="BJ569" s="9"/>
      <c r="BK569" s="9"/>
      <c r="BL569" s="9"/>
      <c r="BM569" s="9"/>
      <c r="BN569" s="9"/>
      <c r="BO569" s="9"/>
    </row>
    <row r="570" spans="1:67" s="11" customFormat="1" ht="45">
      <c r="A570" s="145" t="s">
        <v>518</v>
      </c>
      <c r="B570" s="31" t="s">
        <v>1158</v>
      </c>
      <c r="C570" s="31"/>
      <c r="D570" s="32">
        <v>80</v>
      </c>
      <c r="E570" s="32">
        <v>80</v>
      </c>
      <c r="F570" s="32">
        <f t="shared" si="96"/>
        <v>160</v>
      </c>
      <c r="G570" s="77" t="s">
        <v>545</v>
      </c>
      <c r="H570" s="129" t="s">
        <v>59</v>
      </c>
      <c r="I570"/>
      <c r="J570" s="9"/>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9"/>
      <c r="AL570" s="9"/>
      <c r="AM570" s="9"/>
      <c r="AN570" s="9"/>
      <c r="AO570" s="9"/>
      <c r="AP570" s="9"/>
      <c r="AQ570" s="9"/>
      <c r="AR570" s="9"/>
      <c r="AS570" s="9"/>
      <c r="AT570" s="9"/>
      <c r="AU570" s="9"/>
      <c r="AV570" s="9"/>
      <c r="AW570" s="9"/>
      <c r="AX570" s="9"/>
      <c r="AY570" s="9"/>
      <c r="AZ570" s="9"/>
      <c r="BA570" s="9"/>
      <c r="BB570" s="9"/>
      <c r="BC570" s="9"/>
      <c r="BD570" s="9"/>
      <c r="BE570" s="9"/>
      <c r="BF570" s="9"/>
      <c r="BG570" s="9"/>
      <c r="BH570" s="9"/>
      <c r="BI570" s="9"/>
      <c r="BJ570" s="9"/>
      <c r="BK570" s="9"/>
      <c r="BL570" s="9"/>
      <c r="BM570" s="9"/>
      <c r="BN570" s="9"/>
      <c r="BO570" s="9"/>
    </row>
    <row r="571" spans="1:67" s="11" customFormat="1" ht="135">
      <c r="A571" s="145" t="s">
        <v>519</v>
      </c>
      <c r="B571" s="31" t="s">
        <v>1159</v>
      </c>
      <c r="C571" s="31"/>
      <c r="D571" s="32">
        <v>400</v>
      </c>
      <c r="E571" s="32">
        <v>440</v>
      </c>
      <c r="F571" s="32">
        <f t="shared" si="96"/>
        <v>840</v>
      </c>
      <c r="G571" s="77" t="s">
        <v>545</v>
      </c>
      <c r="H571" s="129" t="s">
        <v>1370</v>
      </c>
      <c r="I571"/>
      <c r="J571" s="9"/>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c r="AK571" s="9"/>
      <c r="AL571" s="9"/>
      <c r="AM571" s="9"/>
      <c r="AN571" s="9"/>
      <c r="AO571" s="9"/>
      <c r="AP571" s="9"/>
      <c r="AQ571" s="9"/>
      <c r="AR571" s="9"/>
      <c r="AS571" s="9"/>
      <c r="AT571" s="9"/>
      <c r="AU571" s="9"/>
      <c r="AV571" s="9"/>
      <c r="AW571" s="9"/>
      <c r="AX571" s="9"/>
      <c r="AY571" s="9"/>
      <c r="AZ571" s="9"/>
      <c r="BA571" s="9"/>
      <c r="BB571" s="9"/>
      <c r="BC571" s="9"/>
      <c r="BD571" s="9"/>
      <c r="BE571" s="9"/>
      <c r="BF571" s="9"/>
      <c r="BG571" s="9"/>
      <c r="BH571" s="9"/>
      <c r="BI571" s="9"/>
      <c r="BJ571" s="9"/>
      <c r="BK571" s="9"/>
      <c r="BL571" s="9"/>
      <c r="BM571" s="9"/>
      <c r="BN571" s="9"/>
      <c r="BO571" s="9"/>
    </row>
    <row r="572" spans="1:67" s="11" customFormat="1" ht="45">
      <c r="A572" s="145" t="s">
        <v>520</v>
      </c>
      <c r="B572" s="31" t="s">
        <v>1160</v>
      </c>
      <c r="C572" s="31"/>
      <c r="D572" s="32">
        <v>160</v>
      </c>
      <c r="E572" s="32">
        <v>160</v>
      </c>
      <c r="F572" s="32">
        <f t="shared" si="96"/>
        <v>320</v>
      </c>
      <c r="G572" s="77" t="s">
        <v>545</v>
      </c>
      <c r="H572" s="129" t="s">
        <v>1325</v>
      </c>
      <c r="I572"/>
      <c r="J572" s="9"/>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c r="AH572" s="48"/>
      <c r="AI572" s="48"/>
      <c r="AJ572" s="48"/>
      <c r="AK572" s="9"/>
      <c r="AL572" s="9"/>
      <c r="AM572" s="9"/>
      <c r="AN572" s="9"/>
      <c r="AO572" s="9"/>
      <c r="AP572" s="9"/>
      <c r="AQ572" s="9"/>
      <c r="AR572" s="9"/>
      <c r="AS572" s="9"/>
      <c r="AT572" s="9"/>
      <c r="AU572" s="9"/>
      <c r="AV572" s="9"/>
      <c r="AW572" s="9"/>
      <c r="AX572" s="9"/>
      <c r="AY572" s="9"/>
      <c r="AZ572" s="9"/>
      <c r="BA572" s="9"/>
      <c r="BB572" s="9"/>
      <c r="BC572" s="9"/>
      <c r="BD572" s="9"/>
      <c r="BE572" s="9"/>
      <c r="BF572" s="9"/>
      <c r="BG572" s="9"/>
      <c r="BH572" s="9"/>
      <c r="BI572" s="9"/>
      <c r="BJ572" s="9"/>
      <c r="BK572" s="9"/>
      <c r="BL572" s="9"/>
      <c r="BM572" s="9"/>
      <c r="BN572" s="9"/>
      <c r="BO572" s="9"/>
    </row>
    <row r="573" spans="1:67" s="11" customFormat="1" ht="45">
      <c r="A573" s="145" t="s">
        <v>521</v>
      </c>
      <c r="B573" s="31" t="s">
        <v>1161</v>
      </c>
      <c r="C573" s="31"/>
      <c r="D573" s="32">
        <v>100</v>
      </c>
      <c r="E573" s="32">
        <v>100</v>
      </c>
      <c r="F573" s="32">
        <f t="shared" si="96"/>
        <v>200</v>
      </c>
      <c r="G573" s="77" t="s">
        <v>1441</v>
      </c>
      <c r="H573" s="129" t="s">
        <v>60</v>
      </c>
      <c r="I573"/>
      <c r="J573" s="9"/>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c r="BI573" s="9"/>
      <c r="BJ573" s="9"/>
      <c r="BK573" s="9"/>
      <c r="BL573" s="9"/>
      <c r="BM573" s="9"/>
      <c r="BN573" s="9"/>
      <c r="BO573" s="9"/>
    </row>
    <row r="574" spans="1:67" s="11" customFormat="1" ht="90">
      <c r="A574" s="145" t="s">
        <v>522</v>
      </c>
      <c r="B574" s="31" t="s">
        <v>1162</v>
      </c>
      <c r="C574" s="31"/>
      <c r="D574" s="32">
        <v>40</v>
      </c>
      <c r="E574" s="32">
        <v>40</v>
      </c>
      <c r="F574" s="32">
        <f t="shared" si="96"/>
        <v>80</v>
      </c>
      <c r="G574" s="77" t="s">
        <v>545</v>
      </c>
      <c r="H574" s="129" t="s">
        <v>70</v>
      </c>
      <c r="I574"/>
      <c r="J574" s="9"/>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48"/>
      <c r="AJ574" s="48"/>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c r="BI574" s="9"/>
      <c r="BJ574" s="9"/>
      <c r="BK574" s="9"/>
      <c r="BL574" s="9"/>
      <c r="BM574" s="9"/>
      <c r="BN574" s="9"/>
      <c r="BO574" s="9"/>
    </row>
    <row r="575" spans="1:67" s="11" customFormat="1" ht="90">
      <c r="A575" s="145" t="s">
        <v>523</v>
      </c>
      <c r="B575" s="31" t="s">
        <v>1163</v>
      </c>
      <c r="C575" s="31"/>
      <c r="D575" s="32">
        <v>50</v>
      </c>
      <c r="E575" s="32">
        <v>50</v>
      </c>
      <c r="F575" s="32">
        <f t="shared" si="96"/>
        <v>100</v>
      </c>
      <c r="G575" s="77" t="s">
        <v>545</v>
      </c>
      <c r="H575" s="129" t="s">
        <v>1352</v>
      </c>
      <c r="I575"/>
      <c r="J575" s="9"/>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c r="BI575" s="9"/>
      <c r="BJ575" s="9"/>
      <c r="BK575" s="9"/>
      <c r="BL575" s="9"/>
      <c r="BM575" s="9"/>
      <c r="BN575" s="9"/>
      <c r="BO575" s="9"/>
    </row>
    <row r="576" spans="1:67" s="11" customFormat="1" ht="90">
      <c r="A576" s="145" t="s">
        <v>524</v>
      </c>
      <c r="B576" s="31" t="s">
        <v>1164</v>
      </c>
      <c r="C576" s="31"/>
      <c r="D576" s="32">
        <v>200</v>
      </c>
      <c r="E576" s="32">
        <v>200</v>
      </c>
      <c r="F576" s="32">
        <f t="shared" si="96"/>
        <v>400</v>
      </c>
      <c r="G576" s="77" t="s">
        <v>545</v>
      </c>
      <c r="H576" s="68" t="s">
        <v>1326</v>
      </c>
      <c r="I576"/>
      <c r="J576" s="9"/>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c r="BI576" s="9"/>
      <c r="BJ576" s="9"/>
      <c r="BK576" s="9"/>
      <c r="BL576" s="9"/>
      <c r="BM576" s="9"/>
      <c r="BN576" s="9"/>
      <c r="BO576" s="9"/>
    </row>
    <row r="577" spans="1:67" s="11" customFormat="1" ht="45">
      <c r="A577" s="145" t="s">
        <v>525</v>
      </c>
      <c r="B577" s="31" t="s">
        <v>1165</v>
      </c>
      <c r="C577" s="31"/>
      <c r="D577" s="32">
        <v>50</v>
      </c>
      <c r="E577" s="32">
        <v>50</v>
      </c>
      <c r="F577" s="32">
        <f t="shared" si="96"/>
        <v>100</v>
      </c>
      <c r="G577" s="77" t="s">
        <v>1447</v>
      </c>
      <c r="H577" s="129" t="s">
        <v>64</v>
      </c>
      <c r="I577"/>
      <c r="J577" s="9"/>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c r="AH577" s="48"/>
      <c r="AI577" s="48"/>
      <c r="AJ577" s="48"/>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c r="BI577" s="9"/>
      <c r="BJ577" s="9"/>
      <c r="BK577" s="9"/>
      <c r="BL577" s="9"/>
      <c r="BM577" s="9"/>
      <c r="BN577" s="9"/>
      <c r="BO577" s="9"/>
    </row>
    <row r="578" spans="1:67" s="11" customFormat="1" ht="45">
      <c r="A578" s="145" t="s">
        <v>526</v>
      </c>
      <c r="B578" s="31" t="s">
        <v>1166</v>
      </c>
      <c r="C578" s="31"/>
      <c r="D578" s="32">
        <v>50</v>
      </c>
      <c r="E578" s="32">
        <v>50</v>
      </c>
      <c r="F578" s="32">
        <f t="shared" si="96"/>
        <v>100</v>
      </c>
      <c r="G578" s="77" t="s">
        <v>545</v>
      </c>
      <c r="H578" s="129" t="s">
        <v>1327</v>
      </c>
      <c r="I578"/>
      <c r="J578" s="9"/>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c r="BO578" s="9"/>
    </row>
    <row r="579" spans="1:67" s="11" customFormat="1" ht="45">
      <c r="A579" s="145" t="s">
        <v>527</v>
      </c>
      <c r="B579" s="31" t="s">
        <v>1167</v>
      </c>
      <c r="C579" s="31"/>
      <c r="D579" s="32">
        <v>100</v>
      </c>
      <c r="E579" s="32">
        <v>100</v>
      </c>
      <c r="F579" s="32">
        <f t="shared" si="96"/>
        <v>200</v>
      </c>
      <c r="G579" s="77" t="s">
        <v>1446</v>
      </c>
      <c r="H579" s="129" t="s">
        <v>60</v>
      </c>
      <c r="I579"/>
      <c r="J579" s="9"/>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c r="BI579" s="9"/>
      <c r="BJ579" s="9"/>
      <c r="BK579" s="9"/>
      <c r="BL579" s="9"/>
      <c r="BM579" s="9"/>
      <c r="BN579" s="9"/>
      <c r="BO579" s="9"/>
    </row>
    <row r="580" spans="1:67" s="11" customFormat="1" ht="90">
      <c r="A580" s="145" t="s">
        <v>528</v>
      </c>
      <c r="B580" s="31" t="s">
        <v>1168</v>
      </c>
      <c r="C580" s="31"/>
      <c r="D580" s="32">
        <v>80</v>
      </c>
      <c r="E580" s="32">
        <v>80</v>
      </c>
      <c r="F580" s="32">
        <f t="shared" si="96"/>
        <v>160</v>
      </c>
      <c r="G580" s="77" t="s">
        <v>545</v>
      </c>
      <c r="H580" s="68" t="s">
        <v>1445</v>
      </c>
      <c r="I580"/>
      <c r="J580" s="9"/>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c r="BI580" s="9"/>
      <c r="BJ580" s="9"/>
      <c r="BK580" s="9"/>
      <c r="BL580" s="9"/>
      <c r="BM580" s="9"/>
      <c r="BN580" s="9"/>
      <c r="BO580" s="9"/>
    </row>
    <row r="581" spans="1:67" s="11" customFormat="1" ht="45">
      <c r="A581" s="145" t="s">
        <v>529</v>
      </c>
      <c r="B581" s="31" t="s">
        <v>1169</v>
      </c>
      <c r="C581" s="31"/>
      <c r="D581" s="32">
        <v>50</v>
      </c>
      <c r="E581" s="32">
        <v>50</v>
      </c>
      <c r="F581" s="32">
        <f t="shared" si="96"/>
        <v>100</v>
      </c>
      <c r="G581" s="77" t="s">
        <v>543</v>
      </c>
      <c r="H581" s="129" t="s">
        <v>64</v>
      </c>
      <c r="I581"/>
      <c r="J581" s="9"/>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c r="BI581" s="9"/>
      <c r="BJ581" s="9"/>
      <c r="BK581" s="9"/>
      <c r="BL581" s="9"/>
      <c r="BM581" s="9"/>
      <c r="BN581" s="9"/>
      <c r="BO581" s="9"/>
    </row>
    <row r="582" spans="1:67" s="10" customFormat="1" ht="24.75" customHeight="1">
      <c r="A582" s="148"/>
      <c r="B582" s="54" t="s">
        <v>1170</v>
      </c>
      <c r="C582" s="54"/>
      <c r="D582" s="34">
        <f>SUM(D583:D584)</f>
        <v>135</v>
      </c>
      <c r="E582" s="34">
        <f t="shared" ref="E582:F582" si="97">SUM(E583:E584)</f>
        <v>135</v>
      </c>
      <c r="F582" s="34">
        <f t="shared" si="97"/>
        <v>270</v>
      </c>
      <c r="G582" s="79"/>
      <c r="H582" s="125"/>
      <c r="I582"/>
      <c r="J582" s="9"/>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c r="BI582" s="9"/>
      <c r="BJ582" s="9"/>
      <c r="BK582" s="9"/>
      <c r="BL582" s="9"/>
      <c r="BM582" s="9"/>
      <c r="BN582" s="9"/>
      <c r="BO582" s="9"/>
    </row>
    <row r="583" spans="1:67" s="11" customFormat="1" ht="93" customHeight="1">
      <c r="A583" s="145" t="s">
        <v>530</v>
      </c>
      <c r="B583" s="31" t="s">
        <v>1171</v>
      </c>
      <c r="C583" s="31"/>
      <c r="D583" s="32">
        <v>75</v>
      </c>
      <c r="E583" s="32">
        <v>75</v>
      </c>
      <c r="F583" s="32">
        <f>SUM(D583:E583)</f>
        <v>150</v>
      </c>
      <c r="G583" s="77" t="s">
        <v>545</v>
      </c>
      <c r="H583" s="68" t="s">
        <v>1353</v>
      </c>
      <c r="I583"/>
      <c r="J583" s="9"/>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48"/>
      <c r="AJ583" s="48"/>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c r="BI583" s="9"/>
      <c r="BJ583" s="9"/>
      <c r="BK583" s="9"/>
      <c r="BL583" s="9"/>
      <c r="BM583" s="9"/>
      <c r="BN583" s="9"/>
      <c r="BO583" s="9"/>
    </row>
    <row r="584" spans="1:67" s="11" customFormat="1" ht="114" customHeight="1">
      <c r="A584" s="145" t="s">
        <v>531</v>
      </c>
      <c r="B584" s="31" t="s">
        <v>1172</v>
      </c>
      <c r="C584" s="31"/>
      <c r="D584" s="32">
        <v>60</v>
      </c>
      <c r="E584" s="32">
        <v>60</v>
      </c>
      <c r="F584" s="32">
        <f>SUM(D584:E584)</f>
        <v>120</v>
      </c>
      <c r="G584" s="77" t="s">
        <v>1400</v>
      </c>
      <c r="H584" s="68" t="s">
        <v>1354</v>
      </c>
      <c r="I584"/>
      <c r="J584" s="9"/>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c r="BI584" s="9"/>
      <c r="BJ584" s="9"/>
      <c r="BK584" s="9"/>
      <c r="BL584" s="9"/>
      <c r="BM584" s="9"/>
      <c r="BN584" s="9"/>
      <c r="BO584" s="9"/>
    </row>
  </sheetData>
  <autoFilter ref="A1:A584"/>
  <pageMargins left="0.55118110236220474" right="0.55118110236220474" top="0.55118110236220474" bottom="0.55118110236220474" header="0.31496062992125984" footer="0.31496062992125984"/>
  <pageSetup paperSize="9" scale="57" orientation="portrait" horizontalDpi="300" verticalDpi="300" r:id="rId1"/>
  <colBreaks count="3" manualBreakCount="3">
    <brk id="8" max="590" man="1"/>
    <brk id="30" max="1048575" man="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BN587"/>
  <sheetViews>
    <sheetView rightToLeft="1" tabSelected="1" view="pageBreakPreview" zoomScale="86" zoomScaleSheetLayoutView="86" workbookViewId="0">
      <pane ySplit="4" topLeftCell="A5" activePane="bottomLeft" state="frozen"/>
      <selection activeCell="B1" sqref="B1"/>
      <selection pane="bottomLeft" activeCell="C4" sqref="C4"/>
    </sheetView>
  </sheetViews>
  <sheetFormatPr defaultRowHeight="21"/>
  <cols>
    <col min="1" max="1" width="16.125" style="146" customWidth="1"/>
    <col min="2" max="2" width="53.75" style="73" customWidth="1"/>
    <col min="3" max="3" width="8.375" style="140" customWidth="1"/>
    <col min="4" max="4" width="8.25" style="140" customWidth="1"/>
    <col min="5" max="5" width="8.375" style="140" customWidth="1"/>
    <col min="6" max="6" width="17" style="91" customWidth="1"/>
    <col min="7" max="7" width="41.375" style="139" customWidth="1"/>
    <col min="8" max="8" width="3.125" customWidth="1"/>
    <col min="9" max="9" width="9" hidden="1" customWidth="1"/>
    <col min="27" max="27" width="7.625" customWidth="1"/>
    <col min="28" max="66" width="9.125" hidden="1" customWidth="1"/>
  </cols>
  <sheetData>
    <row r="1" spans="1:66">
      <c r="A1" s="144"/>
      <c r="B1" s="59"/>
      <c r="F1" s="59"/>
      <c r="G1" s="126"/>
    </row>
    <row r="2" spans="1:66" ht="18">
      <c r="A2" s="144"/>
      <c r="B2" s="59"/>
      <c r="F2" s="170" t="s">
        <v>1391</v>
      </c>
      <c r="G2" s="170"/>
    </row>
    <row r="3" spans="1:66" ht="120.75" customHeight="1">
      <c r="A3" s="144"/>
      <c r="B3" s="59"/>
      <c r="F3" s="171" t="s">
        <v>1453</v>
      </c>
      <c r="G3" s="171"/>
    </row>
    <row r="4" spans="1:66" s="18" customFormat="1" ht="36" customHeight="1">
      <c r="A4" s="64" t="s">
        <v>85</v>
      </c>
      <c r="B4" s="64" t="s">
        <v>35</v>
      </c>
      <c r="C4" s="92" t="s">
        <v>33</v>
      </c>
      <c r="D4" s="92" t="s">
        <v>34</v>
      </c>
      <c r="E4" s="92" t="s">
        <v>37</v>
      </c>
      <c r="F4" s="93" t="s">
        <v>36</v>
      </c>
      <c r="G4" s="127" t="s">
        <v>38</v>
      </c>
      <c r="H4" s="40"/>
      <c r="J4" s="47"/>
      <c r="K4" s="47"/>
      <c r="L4" s="47"/>
      <c r="M4" s="47"/>
      <c r="N4" s="47"/>
      <c r="O4" s="47"/>
      <c r="P4" s="47"/>
      <c r="Q4" s="47"/>
      <c r="R4" s="47"/>
      <c r="S4" s="47"/>
      <c r="T4" s="47"/>
      <c r="U4" s="47"/>
      <c r="V4" s="47"/>
      <c r="W4" s="47"/>
      <c r="X4" s="47"/>
      <c r="Y4" s="47"/>
      <c r="Z4" s="47"/>
      <c r="AA4" s="47"/>
      <c r="AB4" s="47"/>
      <c r="AC4" s="47"/>
      <c r="AD4" s="47"/>
      <c r="AE4" s="47"/>
      <c r="AF4" s="47"/>
      <c r="AG4" s="47"/>
      <c r="AH4" s="47"/>
      <c r="AI4" s="47"/>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row>
    <row r="5" spans="1:66" ht="26.25">
      <c r="A5" s="147" t="s">
        <v>546</v>
      </c>
      <c r="B5" s="61" t="s">
        <v>0</v>
      </c>
      <c r="C5" s="60">
        <f>C6+C39+C45+C51+C59+C70+C80+C96</f>
        <v>2767</v>
      </c>
      <c r="D5" s="60">
        <f>D6+D39+D45+D51+D59+D70+D80+D96</f>
        <v>2702</v>
      </c>
      <c r="E5" s="60">
        <f>SUM(E6+E39+E45+E51+E59+ E70+E80+E96)</f>
        <v>5469</v>
      </c>
      <c r="F5" s="74"/>
      <c r="G5" s="12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row>
    <row r="6" spans="1:66" ht="26.25">
      <c r="A6" s="75"/>
      <c r="B6" s="54" t="s">
        <v>655</v>
      </c>
      <c r="C6" s="34">
        <f>SUM(C7:C38)</f>
        <v>860</v>
      </c>
      <c r="D6" s="34">
        <f>SUM(D7:D38)</f>
        <v>690</v>
      </c>
      <c r="E6" s="34">
        <f>SUM(E7:E38)</f>
        <v>1550</v>
      </c>
      <c r="F6" s="75"/>
      <c r="G6" s="125"/>
      <c r="J6" s="48"/>
      <c r="K6" s="48"/>
      <c r="L6" s="48"/>
      <c r="M6" s="48"/>
      <c r="N6" s="48"/>
      <c r="O6" s="48"/>
      <c r="P6" s="48"/>
      <c r="Q6" s="48"/>
      <c r="R6" s="48"/>
      <c r="S6" s="48"/>
      <c r="T6" s="48"/>
      <c r="U6" s="48"/>
      <c r="V6" s="48"/>
      <c r="W6" s="48"/>
      <c r="X6" s="48"/>
      <c r="Y6" s="48"/>
      <c r="Z6" s="48"/>
      <c r="AA6" s="48"/>
      <c r="AB6" s="48"/>
      <c r="AC6" s="48"/>
      <c r="AD6" s="48"/>
      <c r="AE6" s="48"/>
      <c r="AF6" s="48"/>
      <c r="AG6" s="48"/>
      <c r="AH6" s="48"/>
      <c r="AI6" s="48"/>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row>
    <row r="7" spans="1:66" ht="110.25" customHeight="1">
      <c r="A7" s="145" t="s">
        <v>86</v>
      </c>
      <c r="B7" s="31" t="s">
        <v>656</v>
      </c>
      <c r="C7" s="32">
        <v>60</v>
      </c>
      <c r="D7" s="32">
        <v>60</v>
      </c>
      <c r="E7" s="32">
        <f t="shared" ref="E7:E38" si="0">SUM(C7:D7)</f>
        <v>120</v>
      </c>
      <c r="F7" s="76" t="s">
        <v>1395</v>
      </c>
      <c r="G7" s="129" t="s">
        <v>1380</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row>
    <row r="8" spans="1:66" ht="45">
      <c r="A8" s="145" t="s">
        <v>87</v>
      </c>
      <c r="B8" s="31" t="s">
        <v>657</v>
      </c>
      <c r="C8" s="32">
        <v>25</v>
      </c>
      <c r="D8" s="32">
        <v>45</v>
      </c>
      <c r="E8" s="32">
        <f t="shared" si="0"/>
        <v>70</v>
      </c>
      <c r="F8" s="76" t="s">
        <v>1395</v>
      </c>
      <c r="G8" s="129" t="s">
        <v>1191</v>
      </c>
      <c r="J8" s="48"/>
      <c r="K8" s="48"/>
      <c r="L8" s="48"/>
      <c r="M8" s="48"/>
      <c r="N8" s="48"/>
      <c r="O8" s="48"/>
      <c r="P8" s="48"/>
      <c r="Q8" s="48"/>
      <c r="R8" s="48"/>
      <c r="S8" s="48"/>
      <c r="T8" s="48"/>
      <c r="U8" s="48"/>
      <c r="V8" s="48"/>
      <c r="W8" s="48"/>
      <c r="X8" s="48"/>
      <c r="Y8" s="48"/>
      <c r="Z8" s="48"/>
      <c r="AA8" s="48"/>
      <c r="AB8" s="48"/>
      <c r="AC8" s="48"/>
      <c r="AD8" s="48"/>
      <c r="AE8" s="48"/>
      <c r="AF8" s="48"/>
      <c r="AG8" s="48"/>
      <c r="AH8" s="48"/>
      <c r="AI8" s="48"/>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row>
    <row r="9" spans="1:66" ht="112.5">
      <c r="A9" s="145" t="s">
        <v>88</v>
      </c>
      <c r="B9" s="31" t="s">
        <v>1371</v>
      </c>
      <c r="C9" s="32">
        <v>15</v>
      </c>
      <c r="D9" s="32">
        <v>15</v>
      </c>
      <c r="E9" s="32">
        <f t="shared" si="0"/>
        <v>30</v>
      </c>
      <c r="F9" s="77" t="s">
        <v>1395</v>
      </c>
      <c r="G9" s="129" t="s">
        <v>61</v>
      </c>
      <c r="J9" s="48"/>
      <c r="K9" s="48"/>
      <c r="L9" s="48"/>
      <c r="M9" s="48"/>
      <c r="N9" s="48"/>
      <c r="O9" s="48"/>
      <c r="P9" s="48"/>
      <c r="Q9" s="48"/>
      <c r="R9" s="48"/>
      <c r="S9" s="48"/>
      <c r="T9" s="48"/>
      <c r="U9" s="48"/>
      <c r="V9" s="48"/>
      <c r="W9" s="48"/>
      <c r="X9" s="48"/>
      <c r="Y9" s="48"/>
      <c r="Z9" s="48"/>
      <c r="AA9" s="48"/>
      <c r="AB9" s="48"/>
      <c r="AC9" s="48"/>
      <c r="AD9" s="48"/>
      <c r="AE9" s="48"/>
      <c r="AF9" s="48"/>
      <c r="AG9" s="48"/>
      <c r="AH9" s="48"/>
      <c r="AI9" s="48"/>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row>
    <row r="10" spans="1:66" ht="45">
      <c r="A10" s="145" t="s">
        <v>89</v>
      </c>
      <c r="B10" s="31" t="s">
        <v>658</v>
      </c>
      <c r="C10" s="32" t="s">
        <v>652</v>
      </c>
      <c r="D10" s="32" t="s">
        <v>652</v>
      </c>
      <c r="E10" s="32">
        <f t="shared" si="0"/>
        <v>0</v>
      </c>
      <c r="F10" s="77" t="s">
        <v>1395</v>
      </c>
      <c r="G10" s="129" t="s">
        <v>69</v>
      </c>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row>
    <row r="11" spans="1:66" ht="45">
      <c r="A11" s="145" t="s">
        <v>90</v>
      </c>
      <c r="B11" s="31" t="s">
        <v>659</v>
      </c>
      <c r="C11" s="32">
        <v>0</v>
      </c>
      <c r="D11" s="32">
        <v>0</v>
      </c>
      <c r="E11" s="32">
        <f t="shared" si="0"/>
        <v>0</v>
      </c>
      <c r="F11" s="77" t="s">
        <v>1395</v>
      </c>
      <c r="G11" s="129" t="s">
        <v>61</v>
      </c>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row>
    <row r="12" spans="1:66" ht="45">
      <c r="A12" s="145" t="s">
        <v>91</v>
      </c>
      <c r="B12" s="31" t="s">
        <v>660</v>
      </c>
      <c r="C12" s="32">
        <v>30</v>
      </c>
      <c r="D12" s="32">
        <v>30</v>
      </c>
      <c r="E12" s="32">
        <f t="shared" si="0"/>
        <v>60</v>
      </c>
      <c r="F12" s="77" t="s">
        <v>1393</v>
      </c>
      <c r="G12" s="129" t="s">
        <v>69</v>
      </c>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row>
    <row r="13" spans="1:66" ht="45">
      <c r="A13" s="145" t="s">
        <v>92</v>
      </c>
      <c r="B13" s="31" t="s">
        <v>532</v>
      </c>
      <c r="C13" s="32">
        <v>120</v>
      </c>
      <c r="D13" s="32">
        <v>120</v>
      </c>
      <c r="E13" s="32">
        <f t="shared" si="0"/>
        <v>240</v>
      </c>
      <c r="F13" s="77" t="s">
        <v>1393</v>
      </c>
      <c r="G13" s="129" t="s">
        <v>1192</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6" ht="202.5">
      <c r="A14" s="145" t="s">
        <v>93</v>
      </c>
      <c r="B14" s="31" t="s">
        <v>661</v>
      </c>
      <c r="C14" s="32">
        <v>100</v>
      </c>
      <c r="D14" s="32">
        <v>80</v>
      </c>
      <c r="E14" s="32">
        <f t="shared" si="0"/>
        <v>180</v>
      </c>
      <c r="F14" s="77" t="s">
        <v>1393</v>
      </c>
      <c r="G14" s="129" t="s">
        <v>1193</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row>
    <row r="15" spans="1:66" ht="45">
      <c r="A15" s="145" t="s">
        <v>94</v>
      </c>
      <c r="B15" s="31" t="s">
        <v>662</v>
      </c>
      <c r="C15" s="32">
        <v>0</v>
      </c>
      <c r="D15" s="32">
        <v>0</v>
      </c>
      <c r="E15" s="32">
        <f t="shared" si="0"/>
        <v>0</v>
      </c>
      <c r="F15" s="77" t="s">
        <v>1393</v>
      </c>
      <c r="G15" s="129" t="s">
        <v>61</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row>
    <row r="16" spans="1:66" ht="45">
      <c r="A16" s="145" t="s">
        <v>95</v>
      </c>
      <c r="B16" s="31" t="s">
        <v>663</v>
      </c>
      <c r="C16" s="32">
        <v>20</v>
      </c>
      <c r="D16" s="32">
        <v>10</v>
      </c>
      <c r="E16" s="32">
        <f t="shared" si="0"/>
        <v>30</v>
      </c>
      <c r="F16" s="77" t="s">
        <v>1393</v>
      </c>
      <c r="G16" s="129" t="s">
        <v>79</v>
      </c>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row>
    <row r="17" spans="1:66" ht="112.5">
      <c r="A17" s="145" t="s">
        <v>96</v>
      </c>
      <c r="B17" s="31" t="s">
        <v>664</v>
      </c>
      <c r="C17" s="32">
        <v>50</v>
      </c>
      <c r="D17" s="32">
        <v>50</v>
      </c>
      <c r="E17" s="32">
        <f t="shared" si="0"/>
        <v>100</v>
      </c>
      <c r="F17" s="77" t="s">
        <v>1394</v>
      </c>
      <c r="G17" s="129" t="s">
        <v>1194</v>
      </c>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row>
    <row r="18" spans="1:66" ht="225">
      <c r="A18" s="145" t="s">
        <v>97</v>
      </c>
      <c r="B18" s="31" t="s">
        <v>1373</v>
      </c>
      <c r="C18" s="32">
        <v>30</v>
      </c>
      <c r="D18" s="32">
        <v>20</v>
      </c>
      <c r="E18" s="32">
        <f t="shared" si="0"/>
        <v>50</v>
      </c>
      <c r="F18" s="77" t="s">
        <v>1394</v>
      </c>
      <c r="G18" s="129" t="s">
        <v>1195</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row>
    <row r="19" spans="1:66" ht="45">
      <c r="A19" s="145" t="s">
        <v>98</v>
      </c>
      <c r="B19" s="31" t="s">
        <v>665</v>
      </c>
      <c r="C19" s="32">
        <v>20</v>
      </c>
      <c r="D19" s="32">
        <v>20</v>
      </c>
      <c r="E19" s="32">
        <f t="shared" si="0"/>
        <v>40</v>
      </c>
      <c r="F19" s="77" t="s">
        <v>1394</v>
      </c>
      <c r="G19" s="129" t="s">
        <v>59</v>
      </c>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row>
    <row r="20" spans="1:66" ht="45">
      <c r="A20" s="145" t="s">
        <v>99</v>
      </c>
      <c r="B20" s="31" t="s">
        <v>666</v>
      </c>
      <c r="C20" s="32">
        <v>40</v>
      </c>
      <c r="D20" s="32">
        <v>40</v>
      </c>
      <c r="E20" s="32">
        <f t="shared" si="0"/>
        <v>80</v>
      </c>
      <c r="F20" s="77" t="s">
        <v>1394</v>
      </c>
      <c r="G20" s="129" t="s">
        <v>83</v>
      </c>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row>
    <row r="21" spans="1:66" ht="90">
      <c r="A21" s="145" t="s">
        <v>100</v>
      </c>
      <c r="B21" s="31" t="s">
        <v>667</v>
      </c>
      <c r="C21" s="32" t="s">
        <v>652</v>
      </c>
      <c r="D21" s="32" t="s">
        <v>652</v>
      </c>
      <c r="E21" s="32">
        <f t="shared" si="0"/>
        <v>0</v>
      </c>
      <c r="F21" s="77" t="s">
        <v>1396</v>
      </c>
      <c r="G21" s="68" t="s">
        <v>1196</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row>
    <row r="22" spans="1:66" ht="45">
      <c r="A22" s="145" t="s">
        <v>101</v>
      </c>
      <c r="B22" s="31" t="s">
        <v>668</v>
      </c>
      <c r="C22" s="32">
        <v>20</v>
      </c>
      <c r="D22" s="32">
        <v>20</v>
      </c>
      <c r="E22" s="32">
        <f t="shared" si="0"/>
        <v>40</v>
      </c>
      <c r="F22" s="77" t="s">
        <v>1393</v>
      </c>
      <c r="G22" s="129" t="s">
        <v>1197</v>
      </c>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row>
    <row r="23" spans="1:66" ht="45">
      <c r="A23" s="145" t="s">
        <v>102</v>
      </c>
      <c r="B23" s="31" t="s">
        <v>669</v>
      </c>
      <c r="C23" s="32">
        <v>75</v>
      </c>
      <c r="D23" s="32">
        <v>75</v>
      </c>
      <c r="E23" s="32">
        <f t="shared" si="0"/>
        <v>150</v>
      </c>
      <c r="F23" s="77" t="s">
        <v>1397</v>
      </c>
      <c r="G23" s="129" t="s">
        <v>1198</v>
      </c>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row>
    <row r="24" spans="1:66" ht="180">
      <c r="A24" s="145" t="s">
        <v>103</v>
      </c>
      <c r="B24" s="31" t="s">
        <v>670</v>
      </c>
      <c r="C24" s="32">
        <v>60</v>
      </c>
      <c r="D24" s="32">
        <v>50</v>
      </c>
      <c r="E24" s="32">
        <f t="shared" si="0"/>
        <v>110</v>
      </c>
      <c r="F24" s="77" t="s">
        <v>1397</v>
      </c>
      <c r="G24" s="129" t="s">
        <v>1199</v>
      </c>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row>
    <row r="25" spans="1:66" ht="90">
      <c r="A25" s="145" t="s">
        <v>104</v>
      </c>
      <c r="B25" s="31" t="s">
        <v>671</v>
      </c>
      <c r="C25" s="32">
        <v>25</v>
      </c>
      <c r="D25" s="32">
        <v>25</v>
      </c>
      <c r="E25" s="32">
        <f t="shared" si="0"/>
        <v>50</v>
      </c>
      <c r="F25" s="77" t="s">
        <v>1397</v>
      </c>
      <c r="G25" s="68" t="s">
        <v>1200</v>
      </c>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row>
    <row r="26" spans="1:66" ht="112.5">
      <c r="A26" s="145" t="s">
        <v>105</v>
      </c>
      <c r="B26" s="31" t="s">
        <v>1355</v>
      </c>
      <c r="C26" s="32">
        <v>30</v>
      </c>
      <c r="D26" s="32">
        <v>30</v>
      </c>
      <c r="E26" s="32">
        <f t="shared" si="0"/>
        <v>60</v>
      </c>
      <c r="F26" s="77" t="s">
        <v>1398</v>
      </c>
      <c r="G26" s="68" t="s">
        <v>1201</v>
      </c>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row>
    <row r="27" spans="1:66" ht="45">
      <c r="A27" s="145" t="s">
        <v>633</v>
      </c>
      <c r="B27" s="33" t="s">
        <v>672</v>
      </c>
      <c r="C27" s="38">
        <v>20</v>
      </c>
      <c r="D27" s="38">
        <v>0</v>
      </c>
      <c r="E27" s="38">
        <f t="shared" si="0"/>
        <v>20</v>
      </c>
      <c r="F27" s="78"/>
      <c r="G27" s="130" t="s">
        <v>81</v>
      </c>
      <c r="I27" s="43"/>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row>
    <row r="28" spans="1:66" ht="45">
      <c r="A28" s="145" t="s">
        <v>634</v>
      </c>
      <c r="B28" s="33" t="s">
        <v>673</v>
      </c>
      <c r="C28" s="38">
        <v>40</v>
      </c>
      <c r="D28" s="38">
        <v>0</v>
      </c>
      <c r="E28" s="38">
        <f t="shared" si="0"/>
        <v>40</v>
      </c>
      <c r="F28" s="78"/>
      <c r="G28" s="130" t="s">
        <v>1202</v>
      </c>
      <c r="I28" s="43"/>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row>
    <row r="29" spans="1:66" ht="45">
      <c r="A29" s="145" t="s">
        <v>635</v>
      </c>
      <c r="B29" s="33" t="s">
        <v>674</v>
      </c>
      <c r="C29" s="38" t="s">
        <v>652</v>
      </c>
      <c r="D29" s="38">
        <v>0</v>
      </c>
      <c r="E29" s="38">
        <f t="shared" si="0"/>
        <v>0</v>
      </c>
      <c r="F29" s="78"/>
      <c r="G29" s="130" t="s">
        <v>1203</v>
      </c>
      <c r="I29" s="43"/>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row>
    <row r="30" spans="1:66" ht="45">
      <c r="A30" s="145" t="s">
        <v>636</v>
      </c>
      <c r="B30" s="33" t="s">
        <v>675</v>
      </c>
      <c r="C30" s="38">
        <v>20</v>
      </c>
      <c r="D30" s="38">
        <v>0</v>
      </c>
      <c r="E30" s="38">
        <f t="shared" si="0"/>
        <v>20</v>
      </c>
      <c r="F30" s="78"/>
      <c r="G30" s="130" t="s">
        <v>81</v>
      </c>
      <c r="I30" s="43"/>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row>
    <row r="31" spans="1:66" ht="45">
      <c r="A31" s="145" t="s">
        <v>637</v>
      </c>
      <c r="B31" s="33" t="s">
        <v>676</v>
      </c>
      <c r="C31" s="38">
        <v>40</v>
      </c>
      <c r="D31" s="38">
        <v>0</v>
      </c>
      <c r="E31" s="38">
        <f t="shared" si="0"/>
        <v>40</v>
      </c>
      <c r="F31" s="78"/>
      <c r="G31" s="130" t="s">
        <v>65</v>
      </c>
      <c r="I31" s="43"/>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row>
    <row r="32" spans="1:66" ht="45">
      <c r="A32" s="145" t="s">
        <v>638</v>
      </c>
      <c r="B32" s="33" t="s">
        <v>677</v>
      </c>
      <c r="C32" s="38" t="s">
        <v>652</v>
      </c>
      <c r="D32" s="38">
        <v>0</v>
      </c>
      <c r="E32" s="38">
        <f t="shared" si="0"/>
        <v>0</v>
      </c>
      <c r="F32" s="78"/>
      <c r="G32" s="130" t="s">
        <v>65</v>
      </c>
      <c r="I32" s="43"/>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row>
    <row r="33" spans="1:66" ht="45">
      <c r="A33" s="145" t="s">
        <v>639</v>
      </c>
      <c r="B33" s="33" t="s">
        <v>678</v>
      </c>
      <c r="C33" s="38">
        <v>10</v>
      </c>
      <c r="D33" s="38">
        <v>0</v>
      </c>
      <c r="E33" s="38">
        <f t="shared" si="0"/>
        <v>10</v>
      </c>
      <c r="F33" s="78"/>
      <c r="G33" s="130" t="s">
        <v>81</v>
      </c>
      <c r="I33" s="43"/>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row>
    <row r="34" spans="1:66" ht="45">
      <c r="A34" s="145" t="s">
        <v>640</v>
      </c>
      <c r="B34" s="33" t="s">
        <v>679</v>
      </c>
      <c r="C34" s="38">
        <v>10</v>
      </c>
      <c r="D34" s="38">
        <v>0</v>
      </c>
      <c r="E34" s="38">
        <f t="shared" si="0"/>
        <v>10</v>
      </c>
      <c r="F34" s="78"/>
      <c r="G34" s="130" t="s">
        <v>65</v>
      </c>
      <c r="I34" s="43"/>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ht="45">
      <c r="A35" s="145" t="s">
        <v>641</v>
      </c>
      <c r="B35" s="33" t="s">
        <v>680</v>
      </c>
      <c r="C35" s="38" t="s">
        <v>652</v>
      </c>
      <c r="D35" s="38">
        <v>0</v>
      </c>
      <c r="E35" s="38">
        <f t="shared" si="0"/>
        <v>0</v>
      </c>
      <c r="F35" s="78"/>
      <c r="G35" s="130" t="s">
        <v>65</v>
      </c>
      <c r="I35" s="43"/>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row>
    <row r="36" spans="1:66" ht="45">
      <c r="A36" s="145" t="s">
        <v>642</v>
      </c>
      <c r="B36" s="33" t="s">
        <v>681</v>
      </c>
      <c r="C36" s="38">
        <v>0</v>
      </c>
      <c r="D36" s="38">
        <v>0</v>
      </c>
      <c r="E36" s="38">
        <f t="shared" si="0"/>
        <v>0</v>
      </c>
      <c r="F36" s="78"/>
      <c r="G36" s="130" t="s">
        <v>81</v>
      </c>
      <c r="I36" s="43"/>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row>
    <row r="37" spans="1:66" ht="45">
      <c r="A37" s="145" t="s">
        <v>643</v>
      </c>
      <c r="B37" s="33" t="s">
        <v>682</v>
      </c>
      <c r="C37" s="38">
        <v>0</v>
      </c>
      <c r="D37" s="38">
        <v>0</v>
      </c>
      <c r="E37" s="38">
        <f t="shared" si="0"/>
        <v>0</v>
      </c>
      <c r="F37" s="78"/>
      <c r="G37" s="130" t="s">
        <v>65</v>
      </c>
      <c r="I37" s="43"/>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row>
    <row r="38" spans="1:66" ht="45">
      <c r="A38" s="145" t="s">
        <v>644</v>
      </c>
      <c r="B38" s="33" t="s">
        <v>683</v>
      </c>
      <c r="C38" s="38" t="s">
        <v>652</v>
      </c>
      <c r="D38" s="38">
        <v>0</v>
      </c>
      <c r="E38" s="38">
        <f t="shared" si="0"/>
        <v>0</v>
      </c>
      <c r="F38" s="78"/>
      <c r="G38" s="130" t="s">
        <v>65</v>
      </c>
      <c r="I38" s="43"/>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row>
    <row r="39" spans="1:66" ht="26.25">
      <c r="A39" s="79"/>
      <c r="B39" s="54" t="s">
        <v>1</v>
      </c>
      <c r="C39" s="34">
        <f>SUM(C40:C44)</f>
        <v>190</v>
      </c>
      <c r="D39" s="34">
        <f>SUM(D40:D44)</f>
        <v>180</v>
      </c>
      <c r="E39" s="34">
        <f t="shared" ref="E39" si="1">SUM(E40:E44)</f>
        <v>370</v>
      </c>
      <c r="F39" s="79"/>
      <c r="G39" s="125"/>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row>
    <row r="40" spans="1:66" ht="135">
      <c r="A40" s="145" t="s">
        <v>106</v>
      </c>
      <c r="B40" s="31" t="s">
        <v>684</v>
      </c>
      <c r="C40" s="32">
        <v>40</v>
      </c>
      <c r="D40" s="32">
        <v>40</v>
      </c>
      <c r="E40" s="32">
        <f>SUM(C40:D40)</f>
        <v>80</v>
      </c>
      <c r="F40" s="77" t="s">
        <v>1393</v>
      </c>
      <c r="G40" s="129" t="s">
        <v>71</v>
      </c>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row>
    <row r="41" spans="1:66" ht="45">
      <c r="A41" s="145" t="s">
        <v>107</v>
      </c>
      <c r="B41" s="31" t="s">
        <v>685</v>
      </c>
      <c r="C41" s="32">
        <v>20</v>
      </c>
      <c r="D41" s="32">
        <v>20</v>
      </c>
      <c r="E41" s="32">
        <f>SUM(C41:D41)</f>
        <v>40</v>
      </c>
      <c r="F41" s="77" t="s">
        <v>1393</v>
      </c>
      <c r="G41" s="129" t="s">
        <v>1362</v>
      </c>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row>
    <row r="42" spans="1:66" ht="90">
      <c r="A42" s="145" t="s">
        <v>108</v>
      </c>
      <c r="B42" s="31" t="s">
        <v>686</v>
      </c>
      <c r="C42" s="32">
        <v>70</v>
      </c>
      <c r="D42" s="32">
        <v>60</v>
      </c>
      <c r="E42" s="32">
        <f>SUM(C42:D42)</f>
        <v>130</v>
      </c>
      <c r="F42" s="77" t="s">
        <v>1393</v>
      </c>
      <c r="G42" s="129" t="s">
        <v>1204</v>
      </c>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row>
    <row r="43" spans="1:66" ht="45">
      <c r="A43" s="145" t="s">
        <v>109</v>
      </c>
      <c r="B43" s="31" t="s">
        <v>687</v>
      </c>
      <c r="C43" s="32">
        <v>30</v>
      </c>
      <c r="D43" s="32">
        <v>30</v>
      </c>
      <c r="E43" s="32">
        <f>SUM(C43:D43)</f>
        <v>60</v>
      </c>
      <c r="F43" s="77" t="s">
        <v>1393</v>
      </c>
      <c r="G43" s="129" t="s">
        <v>64</v>
      </c>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row>
    <row r="44" spans="1:66" ht="112.5">
      <c r="A44" s="145" t="s">
        <v>110</v>
      </c>
      <c r="B44" s="31" t="s">
        <v>1386</v>
      </c>
      <c r="C44" s="32">
        <v>30</v>
      </c>
      <c r="D44" s="32">
        <v>30</v>
      </c>
      <c r="E44" s="32">
        <f>SUM(C44:D44)</f>
        <v>60</v>
      </c>
      <c r="F44" s="77" t="s">
        <v>1452</v>
      </c>
      <c r="G44" s="129" t="s">
        <v>1205</v>
      </c>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row>
    <row r="45" spans="1:66" ht="26.25">
      <c r="A45" s="148"/>
      <c r="B45" s="54" t="s">
        <v>688</v>
      </c>
      <c r="C45" s="34">
        <f>SUM(C46:C50)</f>
        <v>240</v>
      </c>
      <c r="D45" s="34">
        <f>SUM(D46:D50)</f>
        <v>650</v>
      </c>
      <c r="E45" s="34">
        <f>SUM(E46:E50)</f>
        <v>890</v>
      </c>
      <c r="F45" s="75"/>
      <c r="G45" s="125"/>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row>
    <row r="46" spans="1:66" ht="45">
      <c r="A46" s="145" t="s">
        <v>111</v>
      </c>
      <c r="B46" s="31" t="s">
        <v>689</v>
      </c>
      <c r="C46" s="32">
        <v>120</v>
      </c>
      <c r="D46" s="32">
        <v>100</v>
      </c>
      <c r="E46" s="32">
        <f>SUM(C46:D46)</f>
        <v>220</v>
      </c>
      <c r="F46" s="77" t="s">
        <v>1393</v>
      </c>
      <c r="G46" s="129" t="s">
        <v>63</v>
      </c>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row>
    <row r="47" spans="1:66" ht="45">
      <c r="A47" s="145" t="s">
        <v>112</v>
      </c>
      <c r="B47" s="31" t="s">
        <v>690</v>
      </c>
      <c r="C47" s="32">
        <v>120</v>
      </c>
      <c r="D47" s="32">
        <v>100</v>
      </c>
      <c r="E47" s="32">
        <f>SUM(C47:D47)</f>
        <v>220</v>
      </c>
      <c r="F47" s="77" t="s">
        <v>1393</v>
      </c>
      <c r="G47" s="129" t="s">
        <v>63</v>
      </c>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row>
    <row r="48" spans="1:66" s="11" customFormat="1" ht="45">
      <c r="A48" s="145" t="s">
        <v>572</v>
      </c>
      <c r="B48" s="35" t="s">
        <v>691</v>
      </c>
      <c r="C48" s="53">
        <v>0</v>
      </c>
      <c r="D48" s="53">
        <v>50</v>
      </c>
      <c r="E48" s="53">
        <f>SUM(C48:D48)</f>
        <v>50</v>
      </c>
      <c r="F48" s="80"/>
      <c r="G48" s="131" t="s">
        <v>1206</v>
      </c>
      <c r="H48"/>
      <c r="I48" s="9"/>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row>
    <row r="49" spans="1:66" s="11" customFormat="1" ht="45">
      <c r="A49" s="145" t="s">
        <v>573</v>
      </c>
      <c r="B49" s="35" t="s">
        <v>692</v>
      </c>
      <c r="C49" s="53">
        <v>0</v>
      </c>
      <c r="D49" s="53">
        <v>200</v>
      </c>
      <c r="E49" s="53">
        <f>SUM(C49:D49)</f>
        <v>200</v>
      </c>
      <c r="F49" s="80"/>
      <c r="G49" s="131" t="s">
        <v>1207</v>
      </c>
      <c r="H49"/>
      <c r="I49" s="9"/>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row>
    <row r="50" spans="1:66" s="11" customFormat="1" ht="45">
      <c r="A50" s="145" t="s">
        <v>574</v>
      </c>
      <c r="B50" s="35" t="s">
        <v>693</v>
      </c>
      <c r="C50" s="53">
        <v>0</v>
      </c>
      <c r="D50" s="53">
        <v>200</v>
      </c>
      <c r="E50" s="53">
        <f>SUM(C50:D50)</f>
        <v>200</v>
      </c>
      <c r="F50" s="80"/>
      <c r="G50" s="131" t="s">
        <v>1208</v>
      </c>
      <c r="H50"/>
      <c r="I50" s="9"/>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row>
    <row r="51" spans="1:66" ht="26.25">
      <c r="A51" s="148"/>
      <c r="B51" s="54" t="s">
        <v>694</v>
      </c>
      <c r="C51" s="34">
        <f>SUM(C52:C58)</f>
        <v>525</v>
      </c>
      <c r="D51" s="34">
        <f>SUM(D52:D58)</f>
        <v>525</v>
      </c>
      <c r="E51" s="34">
        <f t="shared" ref="E51" si="2">SUM(E52:E58)</f>
        <v>1050</v>
      </c>
      <c r="F51" s="75"/>
      <c r="G51" s="125"/>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row>
    <row r="52" spans="1:66" ht="45">
      <c r="A52" s="145" t="s">
        <v>113</v>
      </c>
      <c r="B52" s="31" t="s">
        <v>695</v>
      </c>
      <c r="C52" s="32">
        <v>25</v>
      </c>
      <c r="D52" s="32">
        <v>25</v>
      </c>
      <c r="E52" s="32">
        <f t="shared" ref="E52:E58" si="3">SUM(C52:D52)</f>
        <v>50</v>
      </c>
      <c r="F52" s="77" t="s">
        <v>1399</v>
      </c>
      <c r="G52" s="129" t="s">
        <v>69</v>
      </c>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row>
    <row r="53" spans="1:66" ht="45">
      <c r="A53" s="145" t="s">
        <v>114</v>
      </c>
      <c r="B53" s="31" t="s">
        <v>696</v>
      </c>
      <c r="C53" s="32">
        <v>40</v>
      </c>
      <c r="D53" s="32">
        <v>40</v>
      </c>
      <c r="E53" s="32">
        <f t="shared" si="3"/>
        <v>80</v>
      </c>
      <c r="F53" s="77" t="s">
        <v>1399</v>
      </c>
      <c r="G53" s="129" t="s">
        <v>64</v>
      </c>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66" ht="135">
      <c r="A54" s="145" t="s">
        <v>115</v>
      </c>
      <c r="B54" s="31" t="s">
        <v>697</v>
      </c>
      <c r="C54" s="32">
        <v>100</v>
      </c>
      <c r="D54" s="32">
        <v>100</v>
      </c>
      <c r="E54" s="32">
        <f t="shared" si="3"/>
        <v>200</v>
      </c>
      <c r="F54" s="77" t="s">
        <v>1399</v>
      </c>
      <c r="G54" s="129" t="s">
        <v>72</v>
      </c>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66" ht="112.5">
      <c r="A55" s="145" t="s">
        <v>116</v>
      </c>
      <c r="B55" s="31" t="s">
        <v>698</v>
      </c>
      <c r="C55" s="32">
        <v>130</v>
      </c>
      <c r="D55" s="32">
        <v>130</v>
      </c>
      <c r="E55" s="32">
        <f t="shared" si="3"/>
        <v>260</v>
      </c>
      <c r="F55" s="77" t="s">
        <v>1399</v>
      </c>
      <c r="G55" s="129" t="s">
        <v>1209</v>
      </c>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row>
    <row r="56" spans="1:66" ht="45">
      <c r="A56" s="145" t="s">
        <v>117</v>
      </c>
      <c r="B56" s="31" t="s">
        <v>699</v>
      </c>
      <c r="C56" s="32">
        <v>40</v>
      </c>
      <c r="D56" s="32">
        <v>40</v>
      </c>
      <c r="E56" s="32">
        <f t="shared" si="3"/>
        <v>80</v>
      </c>
      <c r="F56" s="77" t="s">
        <v>544</v>
      </c>
      <c r="G56" s="129" t="s">
        <v>64</v>
      </c>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row>
    <row r="57" spans="1:66" ht="112.5">
      <c r="A57" s="145" t="s">
        <v>118</v>
      </c>
      <c r="B57" s="31" t="s">
        <v>700</v>
      </c>
      <c r="C57" s="32">
        <v>40</v>
      </c>
      <c r="D57" s="32">
        <v>40</v>
      </c>
      <c r="E57" s="32">
        <f t="shared" si="3"/>
        <v>80</v>
      </c>
      <c r="F57" s="77" t="s">
        <v>543</v>
      </c>
      <c r="G57" s="129" t="s">
        <v>64</v>
      </c>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row>
    <row r="58" spans="1:66" ht="112.5">
      <c r="A58" s="145" t="s">
        <v>119</v>
      </c>
      <c r="B58" s="31" t="s">
        <v>701</v>
      </c>
      <c r="C58" s="32">
        <v>150</v>
      </c>
      <c r="D58" s="32">
        <v>150</v>
      </c>
      <c r="E58" s="32">
        <f t="shared" si="3"/>
        <v>300</v>
      </c>
      <c r="F58" s="77" t="s">
        <v>543</v>
      </c>
      <c r="G58" s="129" t="s">
        <v>1331</v>
      </c>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row>
    <row r="59" spans="1:66" ht="26.25">
      <c r="A59" s="75"/>
      <c r="B59" s="54" t="s">
        <v>702</v>
      </c>
      <c r="C59" s="34">
        <f>SUM(C60:C69)</f>
        <v>190</v>
      </c>
      <c r="D59" s="34">
        <f>SUM(D60:D69)</f>
        <v>130</v>
      </c>
      <c r="E59" s="34">
        <f t="shared" ref="E59" si="4">SUM(E60:E69)</f>
        <v>320</v>
      </c>
      <c r="F59" s="75"/>
      <c r="G59" s="125"/>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row>
    <row r="60" spans="1:66" ht="45">
      <c r="A60" s="145" t="s">
        <v>120</v>
      </c>
      <c r="B60" s="31" t="s">
        <v>703</v>
      </c>
      <c r="C60" s="32">
        <v>25</v>
      </c>
      <c r="D60" s="32">
        <v>25</v>
      </c>
      <c r="E60" s="32">
        <f t="shared" ref="E60:E69" si="5">SUM(C60:D60)</f>
        <v>50</v>
      </c>
      <c r="F60" s="77" t="s">
        <v>1400</v>
      </c>
      <c r="G60" s="129" t="s">
        <v>61</v>
      </c>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row>
    <row r="61" spans="1:66" ht="45">
      <c r="A61" s="145" t="s">
        <v>121</v>
      </c>
      <c r="B61" s="31" t="s">
        <v>704</v>
      </c>
      <c r="C61" s="32">
        <v>10</v>
      </c>
      <c r="D61" s="32">
        <v>10</v>
      </c>
      <c r="E61" s="32">
        <f t="shared" si="5"/>
        <v>20</v>
      </c>
      <c r="F61" s="77" t="s">
        <v>1400</v>
      </c>
      <c r="G61" s="129" t="s">
        <v>79</v>
      </c>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row>
    <row r="62" spans="1:66" ht="45">
      <c r="A62" s="145" t="s">
        <v>122</v>
      </c>
      <c r="B62" s="31" t="s">
        <v>705</v>
      </c>
      <c r="C62" s="32">
        <v>45</v>
      </c>
      <c r="D62" s="32">
        <v>0</v>
      </c>
      <c r="E62" s="32">
        <f t="shared" si="5"/>
        <v>45</v>
      </c>
      <c r="F62" s="77" t="s">
        <v>2</v>
      </c>
      <c r="G62" s="129" t="s">
        <v>1210</v>
      </c>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row>
    <row r="63" spans="1:66" ht="45">
      <c r="A63" s="145" t="s">
        <v>123</v>
      </c>
      <c r="B63" s="31" t="s">
        <v>706</v>
      </c>
      <c r="C63" s="32">
        <v>15</v>
      </c>
      <c r="D63" s="32">
        <v>0</v>
      </c>
      <c r="E63" s="32">
        <f t="shared" si="5"/>
        <v>15</v>
      </c>
      <c r="F63" s="77" t="s">
        <v>2</v>
      </c>
      <c r="G63" s="129" t="s">
        <v>82</v>
      </c>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row>
    <row r="64" spans="1:66" ht="67.5">
      <c r="A64" s="145" t="s">
        <v>124</v>
      </c>
      <c r="B64" s="31" t="s">
        <v>707</v>
      </c>
      <c r="C64" s="32">
        <v>0</v>
      </c>
      <c r="D64" s="32">
        <v>0</v>
      </c>
      <c r="E64" s="32">
        <f t="shared" si="5"/>
        <v>0</v>
      </c>
      <c r="F64" s="77" t="s">
        <v>1400</v>
      </c>
      <c r="G64" s="129" t="s">
        <v>62</v>
      </c>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row>
    <row r="65" spans="1:66" ht="67.5">
      <c r="A65" s="145" t="s">
        <v>125</v>
      </c>
      <c r="B65" s="31" t="s">
        <v>708</v>
      </c>
      <c r="C65" s="32">
        <v>0</v>
      </c>
      <c r="D65" s="32">
        <v>0</v>
      </c>
      <c r="E65" s="32">
        <f t="shared" si="5"/>
        <v>0</v>
      </c>
      <c r="F65" s="77" t="s">
        <v>1400</v>
      </c>
      <c r="G65" s="129" t="s">
        <v>69</v>
      </c>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row>
    <row r="66" spans="1:66" ht="90">
      <c r="A66" s="145" t="s">
        <v>126</v>
      </c>
      <c r="B66" s="31" t="s">
        <v>709</v>
      </c>
      <c r="C66" s="32">
        <v>60</v>
      </c>
      <c r="D66" s="32">
        <v>60</v>
      </c>
      <c r="E66" s="32">
        <f t="shared" si="5"/>
        <v>120</v>
      </c>
      <c r="F66" s="77" t="s">
        <v>1400</v>
      </c>
      <c r="G66" s="129" t="s">
        <v>1211</v>
      </c>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row>
    <row r="67" spans="1:66" ht="67.5">
      <c r="A67" s="145" t="s">
        <v>127</v>
      </c>
      <c r="B67" s="31" t="s">
        <v>710</v>
      </c>
      <c r="C67" s="32">
        <v>0</v>
      </c>
      <c r="D67" s="32">
        <v>0</v>
      </c>
      <c r="E67" s="32">
        <f t="shared" si="5"/>
        <v>0</v>
      </c>
      <c r="F67" s="77" t="s">
        <v>1173</v>
      </c>
      <c r="G67" s="129" t="s">
        <v>64</v>
      </c>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row>
    <row r="68" spans="1:66" ht="45">
      <c r="A68" s="145" t="s">
        <v>128</v>
      </c>
      <c r="B68" s="31" t="s">
        <v>711</v>
      </c>
      <c r="C68" s="32">
        <v>10</v>
      </c>
      <c r="D68" s="32">
        <v>10</v>
      </c>
      <c r="E68" s="32">
        <f t="shared" si="5"/>
        <v>20</v>
      </c>
      <c r="F68" s="77" t="s">
        <v>1400</v>
      </c>
      <c r="G68" s="129" t="s">
        <v>69</v>
      </c>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row>
    <row r="69" spans="1:66" ht="45">
      <c r="A69" s="145" t="s">
        <v>129</v>
      </c>
      <c r="B69" s="31" t="s">
        <v>712</v>
      </c>
      <c r="C69" s="32">
        <v>25</v>
      </c>
      <c r="D69" s="32">
        <v>25</v>
      </c>
      <c r="E69" s="32">
        <f t="shared" si="5"/>
        <v>50</v>
      </c>
      <c r="F69" s="77" t="s">
        <v>1400</v>
      </c>
      <c r="G69" s="129" t="s">
        <v>61</v>
      </c>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row>
    <row r="70" spans="1:66" ht="27" customHeight="1">
      <c r="A70" s="148"/>
      <c r="B70" s="54" t="s">
        <v>713</v>
      </c>
      <c r="C70" s="34">
        <f>SUM(C71:C79)</f>
        <v>410</v>
      </c>
      <c r="D70" s="34">
        <f t="shared" ref="D70:E70" si="6">SUM(D71:D79)</f>
        <v>310</v>
      </c>
      <c r="E70" s="34">
        <f t="shared" si="6"/>
        <v>720</v>
      </c>
      <c r="F70" s="75"/>
      <c r="G70" s="125"/>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row>
    <row r="71" spans="1:66" ht="45">
      <c r="A71" s="145" t="s">
        <v>130</v>
      </c>
      <c r="B71" s="31" t="s">
        <v>714</v>
      </c>
      <c r="C71" s="32">
        <v>25</v>
      </c>
      <c r="D71" s="32">
        <v>25</v>
      </c>
      <c r="E71" s="32">
        <f t="shared" ref="E71:E79" si="7">SUM(C71:D71)</f>
        <v>50</v>
      </c>
      <c r="F71" s="77" t="s">
        <v>1177</v>
      </c>
      <c r="G71" s="129" t="s">
        <v>64</v>
      </c>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row>
    <row r="72" spans="1:66" ht="67.5">
      <c r="A72" s="145" t="s">
        <v>131</v>
      </c>
      <c r="B72" s="31" t="s">
        <v>715</v>
      </c>
      <c r="C72" s="32">
        <v>25</v>
      </c>
      <c r="D72" s="32">
        <v>25</v>
      </c>
      <c r="E72" s="32">
        <f t="shared" si="7"/>
        <v>50</v>
      </c>
      <c r="F72" s="77" t="s">
        <v>1177</v>
      </c>
      <c r="G72" s="129" t="s">
        <v>60</v>
      </c>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row>
    <row r="73" spans="1:66" ht="112.5">
      <c r="A73" s="145" t="s">
        <v>132</v>
      </c>
      <c r="B73" s="31" t="s">
        <v>716</v>
      </c>
      <c r="C73" s="32">
        <v>10</v>
      </c>
      <c r="D73" s="32">
        <v>10</v>
      </c>
      <c r="E73" s="32">
        <f t="shared" si="7"/>
        <v>20</v>
      </c>
      <c r="F73" s="77" t="s">
        <v>1177</v>
      </c>
      <c r="G73" s="129" t="s">
        <v>1212</v>
      </c>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row>
    <row r="74" spans="1:66" ht="45">
      <c r="A74" s="145" t="s">
        <v>133</v>
      </c>
      <c r="B74" s="31" t="s">
        <v>717</v>
      </c>
      <c r="C74" s="32">
        <v>50</v>
      </c>
      <c r="D74" s="32">
        <v>50</v>
      </c>
      <c r="E74" s="32">
        <f t="shared" si="7"/>
        <v>100</v>
      </c>
      <c r="F74" s="77" t="s">
        <v>1174</v>
      </c>
      <c r="G74" s="68" t="s">
        <v>64</v>
      </c>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row>
    <row r="75" spans="1:66" ht="90">
      <c r="A75" s="145" t="s">
        <v>134</v>
      </c>
      <c r="B75" s="31" t="s">
        <v>718</v>
      </c>
      <c r="C75" s="32">
        <v>50</v>
      </c>
      <c r="D75" s="32">
        <v>50</v>
      </c>
      <c r="E75" s="32">
        <f t="shared" si="7"/>
        <v>100</v>
      </c>
      <c r="F75" s="77" t="s">
        <v>1174</v>
      </c>
      <c r="G75" s="68" t="s">
        <v>1213</v>
      </c>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row>
    <row r="76" spans="1:66" ht="67.5">
      <c r="A76" s="145" t="s">
        <v>135</v>
      </c>
      <c r="B76" s="31" t="s">
        <v>719</v>
      </c>
      <c r="C76" s="32">
        <v>20</v>
      </c>
      <c r="D76" s="32">
        <v>20</v>
      </c>
      <c r="E76" s="32">
        <f t="shared" si="7"/>
        <v>40</v>
      </c>
      <c r="F76" s="77" t="s">
        <v>1401</v>
      </c>
      <c r="G76" s="129" t="s">
        <v>70</v>
      </c>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row>
    <row r="77" spans="1:66" ht="45">
      <c r="A77" s="145" t="s">
        <v>136</v>
      </c>
      <c r="B77" s="31" t="s">
        <v>720</v>
      </c>
      <c r="C77" s="32">
        <v>20</v>
      </c>
      <c r="D77" s="32">
        <v>20</v>
      </c>
      <c r="E77" s="32">
        <f t="shared" si="7"/>
        <v>40</v>
      </c>
      <c r="F77" s="77" t="s">
        <v>1177</v>
      </c>
      <c r="G77" s="129" t="s">
        <v>70</v>
      </c>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row>
    <row r="78" spans="1:66" ht="45">
      <c r="A78" s="145" t="s">
        <v>137</v>
      </c>
      <c r="B78" s="31" t="s">
        <v>721</v>
      </c>
      <c r="C78" s="32">
        <v>10</v>
      </c>
      <c r="D78" s="32">
        <v>10</v>
      </c>
      <c r="E78" s="32">
        <f t="shared" si="7"/>
        <v>20</v>
      </c>
      <c r="F78" s="77" t="s">
        <v>1177</v>
      </c>
      <c r="G78" s="129" t="s">
        <v>70</v>
      </c>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row>
    <row r="79" spans="1:66" ht="45">
      <c r="A79" s="145" t="s">
        <v>1381</v>
      </c>
      <c r="B79" s="166" t="s">
        <v>1382</v>
      </c>
      <c r="C79" s="167">
        <v>200</v>
      </c>
      <c r="D79" s="167">
        <v>100</v>
      </c>
      <c r="E79" s="167">
        <f t="shared" si="7"/>
        <v>300</v>
      </c>
      <c r="F79" s="168"/>
      <c r="G79" s="169" t="s">
        <v>1385</v>
      </c>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row>
    <row r="80" spans="1:66" ht="26.25">
      <c r="A80" s="149"/>
      <c r="B80" s="54" t="s">
        <v>722</v>
      </c>
      <c r="C80" s="34">
        <f>SUM(C81:C95)</f>
        <v>135</v>
      </c>
      <c r="D80" s="34">
        <f>SUM(D81:D95)</f>
        <v>0</v>
      </c>
      <c r="E80" s="34">
        <f t="shared" ref="E80" si="8">SUM(E81:E95)</f>
        <v>135</v>
      </c>
      <c r="F80" s="75"/>
      <c r="G80" s="143"/>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row>
    <row r="81" spans="1:66" ht="45">
      <c r="A81" s="145" t="s">
        <v>138</v>
      </c>
      <c r="B81" s="31" t="s">
        <v>723</v>
      </c>
      <c r="C81" s="32">
        <v>10</v>
      </c>
      <c r="D81" s="32">
        <v>0</v>
      </c>
      <c r="E81" s="32">
        <f t="shared" ref="E81:E95" si="9">SUM(C81:D81)</f>
        <v>10</v>
      </c>
      <c r="F81" s="77" t="s">
        <v>3</v>
      </c>
      <c r="G81" s="129" t="s">
        <v>1214</v>
      </c>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row>
    <row r="82" spans="1:66" ht="45">
      <c r="A82" s="145" t="s">
        <v>139</v>
      </c>
      <c r="B82" s="31" t="s">
        <v>724</v>
      </c>
      <c r="C82" s="32">
        <v>10</v>
      </c>
      <c r="D82" s="32">
        <v>0</v>
      </c>
      <c r="E82" s="32">
        <f t="shared" si="9"/>
        <v>10</v>
      </c>
      <c r="F82" s="77" t="s">
        <v>4</v>
      </c>
      <c r="G82" s="129" t="s">
        <v>84</v>
      </c>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row>
    <row r="83" spans="1:66" ht="67.5">
      <c r="A83" s="145" t="s">
        <v>140</v>
      </c>
      <c r="B83" s="31" t="s">
        <v>725</v>
      </c>
      <c r="C83" s="32">
        <v>50</v>
      </c>
      <c r="D83" s="32">
        <v>0</v>
      </c>
      <c r="E83" s="32">
        <f t="shared" si="9"/>
        <v>50</v>
      </c>
      <c r="F83" s="77" t="s">
        <v>5</v>
      </c>
      <c r="G83" s="129" t="s">
        <v>66</v>
      </c>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row>
    <row r="84" spans="1:66" ht="67.5">
      <c r="A84" s="145" t="s">
        <v>141</v>
      </c>
      <c r="B84" s="31" t="s">
        <v>726</v>
      </c>
      <c r="C84" s="32">
        <v>0</v>
      </c>
      <c r="D84" s="32">
        <v>0</v>
      </c>
      <c r="E84" s="32">
        <f t="shared" si="9"/>
        <v>0</v>
      </c>
      <c r="F84" s="77" t="s">
        <v>4</v>
      </c>
      <c r="G84" s="129" t="s">
        <v>1215</v>
      </c>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row>
    <row r="85" spans="1:66" ht="67.5">
      <c r="A85" s="145" t="s">
        <v>142</v>
      </c>
      <c r="B85" s="31" t="s">
        <v>727</v>
      </c>
      <c r="C85" s="32">
        <v>0</v>
      </c>
      <c r="D85" s="32">
        <v>0</v>
      </c>
      <c r="E85" s="32">
        <f t="shared" si="9"/>
        <v>0</v>
      </c>
      <c r="F85" s="77" t="s">
        <v>1175</v>
      </c>
      <c r="G85" s="129" t="s">
        <v>84</v>
      </c>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row>
    <row r="86" spans="1:66" ht="45">
      <c r="A86" s="145" t="s">
        <v>143</v>
      </c>
      <c r="B86" s="31" t="s">
        <v>728</v>
      </c>
      <c r="C86" s="32">
        <v>0</v>
      </c>
      <c r="D86" s="32">
        <v>0</v>
      </c>
      <c r="E86" s="32">
        <f t="shared" si="9"/>
        <v>0</v>
      </c>
      <c r="F86" s="77"/>
      <c r="G86" s="129" t="s">
        <v>84</v>
      </c>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row>
    <row r="87" spans="1:66" ht="67.5">
      <c r="A87" s="145" t="s">
        <v>144</v>
      </c>
      <c r="B87" s="31" t="s">
        <v>729</v>
      </c>
      <c r="C87" s="32">
        <v>0</v>
      </c>
      <c r="D87" s="32">
        <v>0</v>
      </c>
      <c r="E87" s="32">
        <f t="shared" si="9"/>
        <v>0</v>
      </c>
      <c r="F87" s="77"/>
      <c r="G87" s="129" t="s">
        <v>84</v>
      </c>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row>
    <row r="88" spans="1:66" ht="45">
      <c r="A88" s="145" t="s">
        <v>145</v>
      </c>
      <c r="B88" s="31" t="s">
        <v>730</v>
      </c>
      <c r="C88" s="32">
        <v>0</v>
      </c>
      <c r="D88" s="32">
        <v>0</v>
      </c>
      <c r="E88" s="32">
        <f t="shared" si="9"/>
        <v>0</v>
      </c>
      <c r="F88" s="77"/>
      <c r="G88" s="129" t="s">
        <v>77</v>
      </c>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row>
    <row r="89" spans="1:66" ht="157.5">
      <c r="A89" s="145" t="s">
        <v>146</v>
      </c>
      <c r="B89" s="31" t="s">
        <v>731</v>
      </c>
      <c r="C89" s="32">
        <v>10</v>
      </c>
      <c r="D89" s="32">
        <v>0</v>
      </c>
      <c r="E89" s="32">
        <f t="shared" si="9"/>
        <v>10</v>
      </c>
      <c r="F89" s="77"/>
      <c r="G89" s="129" t="s">
        <v>1216</v>
      </c>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row>
    <row r="90" spans="1:66" ht="45">
      <c r="A90" s="145" t="s">
        <v>147</v>
      </c>
      <c r="B90" s="31" t="s">
        <v>732</v>
      </c>
      <c r="C90" s="32">
        <v>0</v>
      </c>
      <c r="D90" s="32">
        <v>0</v>
      </c>
      <c r="E90" s="32">
        <f t="shared" si="9"/>
        <v>0</v>
      </c>
      <c r="F90" s="77"/>
      <c r="G90" s="129" t="s">
        <v>1217</v>
      </c>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row>
    <row r="91" spans="1:66" ht="45">
      <c r="A91" s="145" t="s">
        <v>148</v>
      </c>
      <c r="B91" s="31" t="s">
        <v>733</v>
      </c>
      <c r="C91" s="32">
        <v>0</v>
      </c>
      <c r="D91" s="32">
        <v>0</v>
      </c>
      <c r="E91" s="32">
        <f t="shared" si="9"/>
        <v>0</v>
      </c>
      <c r="F91" s="77"/>
      <c r="G91" s="129" t="s">
        <v>1218</v>
      </c>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row>
    <row r="92" spans="1:66" ht="90">
      <c r="A92" s="145" t="s">
        <v>149</v>
      </c>
      <c r="B92" s="31" t="s">
        <v>734</v>
      </c>
      <c r="C92" s="32">
        <v>0</v>
      </c>
      <c r="D92" s="32">
        <v>0</v>
      </c>
      <c r="E92" s="32">
        <f t="shared" si="9"/>
        <v>0</v>
      </c>
      <c r="F92" s="77"/>
      <c r="G92" s="129" t="s">
        <v>82</v>
      </c>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row>
    <row r="93" spans="1:66" ht="45">
      <c r="A93" s="145" t="s">
        <v>150</v>
      </c>
      <c r="B93" s="31" t="s">
        <v>735</v>
      </c>
      <c r="C93" s="32">
        <v>25</v>
      </c>
      <c r="D93" s="32">
        <v>0</v>
      </c>
      <c r="E93" s="32">
        <f t="shared" si="9"/>
        <v>25</v>
      </c>
      <c r="F93" s="77"/>
      <c r="G93" s="129" t="s">
        <v>1219</v>
      </c>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row>
    <row r="94" spans="1:66" ht="45">
      <c r="A94" s="145" t="s">
        <v>151</v>
      </c>
      <c r="B94" s="31" t="s">
        <v>736</v>
      </c>
      <c r="C94" s="32">
        <v>15</v>
      </c>
      <c r="D94" s="32">
        <v>0</v>
      </c>
      <c r="E94" s="32">
        <f t="shared" si="9"/>
        <v>15</v>
      </c>
      <c r="F94" s="77"/>
      <c r="G94" s="129" t="s">
        <v>1220</v>
      </c>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row>
    <row r="95" spans="1:66" ht="112.5">
      <c r="A95" s="145" t="s">
        <v>152</v>
      </c>
      <c r="B95" s="31" t="s">
        <v>1383</v>
      </c>
      <c r="C95" s="32">
        <v>15</v>
      </c>
      <c r="D95" s="32">
        <v>0</v>
      </c>
      <c r="E95" s="32">
        <f t="shared" si="9"/>
        <v>15</v>
      </c>
      <c r="F95" s="77" t="s">
        <v>1399</v>
      </c>
      <c r="G95" s="68" t="s">
        <v>1332</v>
      </c>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row>
    <row r="96" spans="1:66" ht="26.25">
      <c r="A96" s="148"/>
      <c r="B96" s="54" t="s">
        <v>737</v>
      </c>
      <c r="C96" s="34">
        <f>SUM(C97:C104)</f>
        <v>217</v>
      </c>
      <c r="D96" s="34">
        <f>SUM(D97:D104)</f>
        <v>217</v>
      </c>
      <c r="E96" s="34">
        <f t="shared" ref="E96" si="10">SUM(E97:E104)</f>
        <v>434</v>
      </c>
      <c r="F96" s="75"/>
      <c r="G96" s="125"/>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row>
    <row r="97" spans="1:66" ht="90">
      <c r="A97" s="145" t="s">
        <v>153</v>
      </c>
      <c r="B97" s="31" t="s">
        <v>738</v>
      </c>
      <c r="C97" s="32">
        <v>40</v>
      </c>
      <c r="D97" s="32">
        <v>40</v>
      </c>
      <c r="E97" s="32">
        <f t="shared" ref="E97:E104" si="11">SUM(C97:D97)</f>
        <v>80</v>
      </c>
      <c r="F97" s="77" t="s">
        <v>1402</v>
      </c>
      <c r="G97" s="68" t="s">
        <v>1221</v>
      </c>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row>
    <row r="98" spans="1:66" ht="112.5">
      <c r="A98" s="145" t="s">
        <v>154</v>
      </c>
      <c r="B98" s="31" t="s">
        <v>739</v>
      </c>
      <c r="C98" s="32">
        <v>50</v>
      </c>
      <c r="D98" s="32">
        <v>50</v>
      </c>
      <c r="E98" s="32">
        <f t="shared" si="11"/>
        <v>100</v>
      </c>
      <c r="F98" s="77" t="s">
        <v>1402</v>
      </c>
      <c r="G98" s="129" t="s">
        <v>1222</v>
      </c>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row>
    <row r="99" spans="1:66" ht="45">
      <c r="A99" s="145" t="s">
        <v>155</v>
      </c>
      <c r="B99" s="31" t="s">
        <v>740</v>
      </c>
      <c r="C99" s="32">
        <v>30</v>
      </c>
      <c r="D99" s="32">
        <v>30</v>
      </c>
      <c r="E99" s="32">
        <f t="shared" si="11"/>
        <v>60</v>
      </c>
      <c r="F99" s="77" t="s">
        <v>1403</v>
      </c>
      <c r="G99" s="129" t="s">
        <v>1363</v>
      </c>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row>
    <row r="100" spans="1:66" ht="67.5">
      <c r="A100" s="145" t="s">
        <v>156</v>
      </c>
      <c r="B100" s="31" t="s">
        <v>741</v>
      </c>
      <c r="C100" s="32">
        <v>15</v>
      </c>
      <c r="D100" s="32">
        <v>15</v>
      </c>
      <c r="E100" s="32">
        <f t="shared" si="11"/>
        <v>30</v>
      </c>
      <c r="F100" s="77" t="s">
        <v>1402</v>
      </c>
      <c r="G100" s="129" t="s">
        <v>62</v>
      </c>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row>
    <row r="101" spans="1:66" ht="45">
      <c r="A101" s="145" t="s">
        <v>157</v>
      </c>
      <c r="B101" s="31" t="s">
        <v>742</v>
      </c>
      <c r="C101" s="32">
        <v>30</v>
      </c>
      <c r="D101" s="32">
        <v>30</v>
      </c>
      <c r="E101" s="32">
        <f t="shared" si="11"/>
        <v>60</v>
      </c>
      <c r="F101" s="77" t="s">
        <v>1404</v>
      </c>
      <c r="G101" s="129" t="s">
        <v>1211</v>
      </c>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row>
    <row r="102" spans="1:66" ht="45">
      <c r="A102" s="145" t="s">
        <v>158</v>
      </c>
      <c r="B102" s="31" t="s">
        <v>743</v>
      </c>
      <c r="C102" s="32">
        <v>10</v>
      </c>
      <c r="D102" s="32">
        <v>10</v>
      </c>
      <c r="E102" s="32">
        <f t="shared" si="11"/>
        <v>20</v>
      </c>
      <c r="F102" s="77" t="s">
        <v>1393</v>
      </c>
      <c r="G102" s="129" t="s">
        <v>67</v>
      </c>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row>
    <row r="103" spans="1:66" ht="45">
      <c r="A103" s="145" t="s">
        <v>159</v>
      </c>
      <c r="B103" s="31" t="s">
        <v>744</v>
      </c>
      <c r="C103" s="32">
        <v>30</v>
      </c>
      <c r="D103" s="32">
        <v>30</v>
      </c>
      <c r="E103" s="32">
        <f t="shared" si="11"/>
        <v>60</v>
      </c>
      <c r="F103" s="77" t="s">
        <v>1405</v>
      </c>
      <c r="G103" s="129" t="s">
        <v>69</v>
      </c>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row>
    <row r="104" spans="1:66" ht="90">
      <c r="A104" s="145" t="s">
        <v>160</v>
      </c>
      <c r="B104" s="31" t="s">
        <v>745</v>
      </c>
      <c r="C104" s="32">
        <v>12</v>
      </c>
      <c r="D104" s="32">
        <v>12</v>
      </c>
      <c r="E104" s="32">
        <f t="shared" si="11"/>
        <v>24</v>
      </c>
      <c r="F104" s="77" t="s">
        <v>1177</v>
      </c>
      <c r="G104" s="68" t="s">
        <v>1333</v>
      </c>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row>
    <row r="105" spans="1:66" ht="26.25">
      <c r="A105" s="147" t="s">
        <v>547</v>
      </c>
      <c r="B105" s="61" t="s">
        <v>6</v>
      </c>
      <c r="C105" s="57">
        <f>C106+C118+C133+C139+C144+C162+C169</f>
        <v>1345</v>
      </c>
      <c r="D105" s="57">
        <f t="shared" ref="D105" si="12">D106+D118+D133+D139+D144+D162+D169</f>
        <v>690</v>
      </c>
      <c r="E105" s="57">
        <f>SUM(E106+E118+E133+E139+E144+E162+E169)</f>
        <v>2035</v>
      </c>
      <c r="F105" s="74"/>
      <c r="G105" s="128"/>
      <c r="I105" s="19"/>
    </row>
    <row r="106" spans="1:66" ht="26.25">
      <c r="A106" s="148"/>
      <c r="B106" s="54" t="s">
        <v>746</v>
      </c>
      <c r="C106" s="34">
        <f>SUM(C107:C117)</f>
        <v>135</v>
      </c>
      <c r="D106" s="34">
        <f>SUM(D107:D117)</f>
        <v>105</v>
      </c>
      <c r="E106" s="34">
        <f>SUM(E107:E117)</f>
        <v>240</v>
      </c>
      <c r="F106" s="75"/>
      <c r="G106" s="125"/>
      <c r="I106" s="43"/>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row>
    <row r="107" spans="1:66" ht="90">
      <c r="A107" s="145" t="s">
        <v>161</v>
      </c>
      <c r="B107" s="31" t="s">
        <v>747</v>
      </c>
      <c r="C107" s="32">
        <v>50</v>
      </c>
      <c r="D107" s="32">
        <v>50</v>
      </c>
      <c r="E107" s="32">
        <f t="shared" ref="E107:E117" si="13">SUM(C107:D107)</f>
        <v>100</v>
      </c>
      <c r="F107" s="77" t="s">
        <v>1176</v>
      </c>
      <c r="G107" s="129" t="s">
        <v>1223</v>
      </c>
      <c r="I107" s="43"/>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row>
    <row r="108" spans="1:66" ht="45">
      <c r="A108" s="145" t="s">
        <v>162</v>
      </c>
      <c r="B108" s="31" t="s">
        <v>748</v>
      </c>
      <c r="C108" s="32">
        <v>20</v>
      </c>
      <c r="D108" s="32">
        <v>20</v>
      </c>
      <c r="E108" s="32">
        <f t="shared" si="13"/>
        <v>40</v>
      </c>
      <c r="F108" s="77" t="s">
        <v>1176</v>
      </c>
      <c r="G108" s="129" t="s">
        <v>79</v>
      </c>
      <c r="I108" s="43"/>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row>
    <row r="109" spans="1:66" ht="90">
      <c r="A109" s="145" t="s">
        <v>163</v>
      </c>
      <c r="B109" s="31" t="s">
        <v>749</v>
      </c>
      <c r="C109" s="32">
        <v>30</v>
      </c>
      <c r="D109" s="32">
        <v>0</v>
      </c>
      <c r="E109" s="32">
        <f t="shared" si="13"/>
        <v>30</v>
      </c>
      <c r="F109" s="77" t="s">
        <v>1176</v>
      </c>
      <c r="G109" s="129" t="s">
        <v>1224</v>
      </c>
      <c r="I109" s="43"/>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row>
    <row r="110" spans="1:66" ht="67.5">
      <c r="A110" s="145" t="s">
        <v>164</v>
      </c>
      <c r="B110" s="31" t="s">
        <v>750</v>
      </c>
      <c r="C110" s="32">
        <v>0</v>
      </c>
      <c r="D110" s="32">
        <v>0</v>
      </c>
      <c r="E110" s="32">
        <f t="shared" si="13"/>
        <v>0</v>
      </c>
      <c r="F110" s="77" t="s">
        <v>1176</v>
      </c>
      <c r="G110" s="129" t="s">
        <v>79</v>
      </c>
      <c r="I110" s="43"/>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row>
    <row r="111" spans="1:66" ht="90">
      <c r="A111" s="145" t="s">
        <v>165</v>
      </c>
      <c r="B111" s="31" t="s">
        <v>751</v>
      </c>
      <c r="C111" s="32">
        <v>35</v>
      </c>
      <c r="D111" s="32">
        <v>35</v>
      </c>
      <c r="E111" s="32">
        <f t="shared" si="13"/>
        <v>70</v>
      </c>
      <c r="F111" s="77" t="s">
        <v>1176</v>
      </c>
      <c r="G111" s="68" t="s">
        <v>1225</v>
      </c>
      <c r="I111" s="43"/>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row>
    <row r="112" spans="1:66" ht="67.5">
      <c r="A112" s="145" t="s">
        <v>166</v>
      </c>
      <c r="B112" s="31" t="s">
        <v>752</v>
      </c>
      <c r="C112" s="32">
        <v>0</v>
      </c>
      <c r="D112" s="32">
        <v>0</v>
      </c>
      <c r="E112" s="32">
        <f t="shared" si="13"/>
        <v>0</v>
      </c>
      <c r="F112" s="77" t="s">
        <v>544</v>
      </c>
      <c r="G112" s="129" t="s">
        <v>1361</v>
      </c>
      <c r="I112" s="43"/>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row>
    <row r="113" spans="1:66" ht="67.5">
      <c r="A113" s="145" t="s">
        <v>167</v>
      </c>
      <c r="B113" s="31" t="s">
        <v>753</v>
      </c>
      <c r="C113" s="32">
        <v>0</v>
      </c>
      <c r="D113" s="32">
        <v>0</v>
      </c>
      <c r="E113" s="32">
        <f t="shared" si="13"/>
        <v>0</v>
      </c>
      <c r="F113" s="77" t="s">
        <v>1176</v>
      </c>
      <c r="G113" s="129" t="s">
        <v>69</v>
      </c>
      <c r="I113" s="43"/>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row>
    <row r="114" spans="1:66" ht="45">
      <c r="A114" s="145" t="s">
        <v>168</v>
      </c>
      <c r="B114" s="31" t="s">
        <v>754</v>
      </c>
      <c r="C114" s="32">
        <v>0</v>
      </c>
      <c r="D114" s="32">
        <v>0</v>
      </c>
      <c r="E114" s="32">
        <f t="shared" si="13"/>
        <v>0</v>
      </c>
      <c r="F114" s="77" t="s">
        <v>1176</v>
      </c>
      <c r="G114" s="129" t="s">
        <v>1226</v>
      </c>
      <c r="I114" s="43"/>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row>
    <row r="115" spans="1:66" ht="90">
      <c r="A115" s="145" t="s">
        <v>169</v>
      </c>
      <c r="B115" s="31" t="s">
        <v>755</v>
      </c>
      <c r="C115" s="32">
        <v>0</v>
      </c>
      <c r="D115" s="32">
        <v>0</v>
      </c>
      <c r="E115" s="32">
        <f t="shared" si="13"/>
        <v>0</v>
      </c>
      <c r="F115" s="77" t="s">
        <v>1176</v>
      </c>
      <c r="G115" s="68" t="s">
        <v>1227</v>
      </c>
      <c r="I115" s="43"/>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row>
    <row r="116" spans="1:66" ht="45">
      <c r="A116" s="145" t="s">
        <v>170</v>
      </c>
      <c r="B116" s="31" t="s">
        <v>756</v>
      </c>
      <c r="C116" s="32">
        <v>0</v>
      </c>
      <c r="D116" s="32">
        <v>0</v>
      </c>
      <c r="E116" s="32">
        <f t="shared" si="13"/>
        <v>0</v>
      </c>
      <c r="F116" s="77" t="s">
        <v>1406</v>
      </c>
      <c r="G116" s="129" t="s">
        <v>79</v>
      </c>
      <c r="I116" s="43"/>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row>
    <row r="117" spans="1:66" ht="45">
      <c r="A117" s="145" t="s">
        <v>584</v>
      </c>
      <c r="B117" s="29" t="s">
        <v>757</v>
      </c>
      <c r="C117" s="39">
        <v>0</v>
      </c>
      <c r="D117" s="39">
        <v>0</v>
      </c>
      <c r="E117" s="39">
        <f t="shared" si="13"/>
        <v>0</v>
      </c>
      <c r="F117" s="82"/>
      <c r="G117" s="132" t="s">
        <v>76</v>
      </c>
      <c r="I117" s="43"/>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row>
    <row r="118" spans="1:66" ht="52.5">
      <c r="A118" s="148"/>
      <c r="B118" s="54" t="s">
        <v>758</v>
      </c>
      <c r="C118" s="34">
        <f>SUM(C119:C132)</f>
        <v>45</v>
      </c>
      <c r="D118" s="34">
        <f>SUM(D119:D132)</f>
        <v>45</v>
      </c>
      <c r="E118" s="34">
        <f t="shared" ref="E118" si="14">SUM(E119:E132)</f>
        <v>90</v>
      </c>
      <c r="F118" s="75"/>
      <c r="G118" s="125"/>
      <c r="I118" s="43"/>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row>
    <row r="119" spans="1:66" ht="45">
      <c r="A119" s="145" t="s">
        <v>171</v>
      </c>
      <c r="B119" s="31" t="s">
        <v>759</v>
      </c>
      <c r="C119" s="32">
        <v>0</v>
      </c>
      <c r="D119" s="32">
        <v>0</v>
      </c>
      <c r="E119" s="32">
        <f t="shared" ref="E119:E132" si="15">SUM(C119:D119)</f>
        <v>0</v>
      </c>
      <c r="F119" s="77" t="s">
        <v>1176</v>
      </c>
      <c r="G119" s="129" t="s">
        <v>64</v>
      </c>
      <c r="I119" s="43"/>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row>
    <row r="120" spans="1:66" ht="90">
      <c r="A120" s="145" t="s">
        <v>172</v>
      </c>
      <c r="B120" s="31" t="s">
        <v>760</v>
      </c>
      <c r="C120" s="32">
        <v>0</v>
      </c>
      <c r="D120" s="32">
        <v>0</v>
      </c>
      <c r="E120" s="32">
        <f t="shared" si="15"/>
        <v>0</v>
      </c>
      <c r="F120" s="77" t="s">
        <v>1176</v>
      </c>
      <c r="G120" s="68" t="s">
        <v>1228</v>
      </c>
      <c r="I120" s="44"/>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row>
    <row r="121" spans="1:66" ht="225">
      <c r="A121" s="145" t="s">
        <v>173</v>
      </c>
      <c r="B121" s="31" t="s">
        <v>1374</v>
      </c>
      <c r="C121" s="32">
        <v>0</v>
      </c>
      <c r="D121" s="32">
        <v>0</v>
      </c>
      <c r="E121" s="32">
        <f t="shared" si="15"/>
        <v>0</v>
      </c>
      <c r="F121" s="77" t="s">
        <v>1176</v>
      </c>
      <c r="G121" s="129" t="s">
        <v>1229</v>
      </c>
      <c r="I121" s="44"/>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row>
    <row r="122" spans="1:66" ht="90">
      <c r="A122" s="145" t="s">
        <v>174</v>
      </c>
      <c r="B122" s="31" t="s">
        <v>761</v>
      </c>
      <c r="C122" s="32">
        <v>0</v>
      </c>
      <c r="D122" s="32">
        <v>0</v>
      </c>
      <c r="E122" s="32">
        <f t="shared" si="15"/>
        <v>0</v>
      </c>
      <c r="F122" s="77" t="s">
        <v>1176</v>
      </c>
      <c r="G122" s="68" t="s">
        <v>1230</v>
      </c>
      <c r="I122" s="43"/>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row>
    <row r="123" spans="1:66" ht="45">
      <c r="A123" s="145" t="s">
        <v>175</v>
      </c>
      <c r="B123" s="31" t="s">
        <v>762</v>
      </c>
      <c r="C123" s="32">
        <v>0</v>
      </c>
      <c r="D123" s="32">
        <v>0</v>
      </c>
      <c r="E123" s="32">
        <f t="shared" si="15"/>
        <v>0</v>
      </c>
      <c r="F123" s="77" t="s">
        <v>1176</v>
      </c>
      <c r="G123" s="129" t="s">
        <v>64</v>
      </c>
      <c r="I123" s="43"/>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row>
    <row r="124" spans="1:66" ht="45">
      <c r="A124" s="145" t="s">
        <v>176</v>
      </c>
      <c r="B124" s="31" t="s">
        <v>763</v>
      </c>
      <c r="C124" s="32">
        <v>0</v>
      </c>
      <c r="D124" s="32">
        <v>0</v>
      </c>
      <c r="E124" s="32">
        <f t="shared" si="15"/>
        <v>0</v>
      </c>
      <c r="F124" s="77" t="s">
        <v>1176</v>
      </c>
      <c r="G124" s="129" t="s">
        <v>64</v>
      </c>
      <c r="I124" s="43"/>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row>
    <row r="125" spans="1:66" ht="45">
      <c r="A125" s="145" t="s">
        <v>177</v>
      </c>
      <c r="B125" s="31" t="s">
        <v>764</v>
      </c>
      <c r="C125" s="32">
        <v>0</v>
      </c>
      <c r="D125" s="32">
        <v>0</v>
      </c>
      <c r="E125" s="32">
        <f t="shared" si="15"/>
        <v>0</v>
      </c>
      <c r="F125" s="77" t="s">
        <v>1176</v>
      </c>
      <c r="G125" s="129" t="s">
        <v>1211</v>
      </c>
      <c r="I125" s="43"/>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row>
    <row r="126" spans="1:66" ht="45">
      <c r="A126" s="145" t="s">
        <v>178</v>
      </c>
      <c r="B126" s="31" t="s">
        <v>765</v>
      </c>
      <c r="C126" s="32">
        <v>0</v>
      </c>
      <c r="D126" s="32">
        <v>0</v>
      </c>
      <c r="E126" s="32">
        <f t="shared" si="15"/>
        <v>0</v>
      </c>
      <c r="F126" s="77" t="s">
        <v>1176</v>
      </c>
      <c r="G126" s="129" t="s">
        <v>70</v>
      </c>
      <c r="I126" s="43"/>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row>
    <row r="127" spans="1:66" ht="112.5">
      <c r="A127" s="145" t="s">
        <v>179</v>
      </c>
      <c r="B127" s="31" t="s">
        <v>766</v>
      </c>
      <c r="C127" s="32">
        <v>0</v>
      </c>
      <c r="D127" s="32">
        <v>0</v>
      </c>
      <c r="E127" s="32">
        <f t="shared" si="15"/>
        <v>0</v>
      </c>
      <c r="F127" s="77" t="s">
        <v>1176</v>
      </c>
      <c r="G127" s="129" t="s">
        <v>1231</v>
      </c>
      <c r="I127" s="43"/>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row>
    <row r="128" spans="1:66" ht="90">
      <c r="A128" s="145" t="s">
        <v>180</v>
      </c>
      <c r="B128" s="31" t="s">
        <v>767</v>
      </c>
      <c r="C128" s="32">
        <v>25</v>
      </c>
      <c r="D128" s="32">
        <v>25</v>
      </c>
      <c r="E128" s="32">
        <f t="shared" si="15"/>
        <v>50</v>
      </c>
      <c r="F128" s="77" t="s">
        <v>1176</v>
      </c>
      <c r="G128" s="68" t="s">
        <v>1407</v>
      </c>
      <c r="I128" s="43"/>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row>
    <row r="129" spans="1:66" ht="45">
      <c r="A129" s="145" t="s">
        <v>181</v>
      </c>
      <c r="B129" s="31" t="s">
        <v>768</v>
      </c>
      <c r="C129" s="32">
        <v>0</v>
      </c>
      <c r="D129" s="32">
        <v>0</v>
      </c>
      <c r="E129" s="32">
        <f t="shared" si="15"/>
        <v>0</v>
      </c>
      <c r="F129" s="77" t="s">
        <v>1176</v>
      </c>
      <c r="G129" s="129" t="s">
        <v>79</v>
      </c>
      <c r="I129" s="43"/>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row>
    <row r="130" spans="1:66" ht="67.5">
      <c r="A130" s="145" t="s">
        <v>182</v>
      </c>
      <c r="B130" s="31" t="s">
        <v>769</v>
      </c>
      <c r="C130" s="32">
        <v>20</v>
      </c>
      <c r="D130" s="32">
        <v>20</v>
      </c>
      <c r="E130" s="32">
        <f t="shared" si="15"/>
        <v>40</v>
      </c>
      <c r="F130" s="77" t="s">
        <v>1408</v>
      </c>
      <c r="G130" s="129" t="s">
        <v>79</v>
      </c>
      <c r="I130" s="43"/>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row>
    <row r="131" spans="1:66" ht="45">
      <c r="A131" s="145" t="s">
        <v>183</v>
      </c>
      <c r="B131" s="31" t="s">
        <v>770</v>
      </c>
      <c r="C131" s="32">
        <v>0</v>
      </c>
      <c r="D131" s="32">
        <v>0</v>
      </c>
      <c r="E131" s="32">
        <f t="shared" si="15"/>
        <v>0</v>
      </c>
      <c r="F131" s="77" t="s">
        <v>1176</v>
      </c>
      <c r="G131" s="129" t="s">
        <v>69</v>
      </c>
      <c r="I131" s="43"/>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row>
    <row r="132" spans="1:66" ht="90">
      <c r="A132" s="145" t="s">
        <v>184</v>
      </c>
      <c r="B132" s="31" t="s">
        <v>771</v>
      </c>
      <c r="C132" s="32">
        <v>0</v>
      </c>
      <c r="D132" s="32">
        <v>0</v>
      </c>
      <c r="E132" s="32">
        <f t="shared" si="15"/>
        <v>0</v>
      </c>
      <c r="F132" s="77" t="s">
        <v>1408</v>
      </c>
      <c r="G132" s="68" t="s">
        <v>1334</v>
      </c>
      <c r="I132" s="43"/>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row>
    <row r="133" spans="1:66" ht="26.25">
      <c r="A133" s="148"/>
      <c r="B133" s="54" t="s">
        <v>772</v>
      </c>
      <c r="C133" s="34">
        <f>SUM(C134:C138)</f>
        <v>365</v>
      </c>
      <c r="D133" s="34">
        <f t="shared" ref="D133" si="16">SUM(D134:D138)</f>
        <v>0</v>
      </c>
      <c r="E133" s="34">
        <f>SUM(E134:E138)</f>
        <v>365</v>
      </c>
      <c r="F133" s="75"/>
      <c r="G133" s="125"/>
      <c r="I133" s="43"/>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row>
    <row r="134" spans="1:66" ht="45">
      <c r="A134" s="145" t="s">
        <v>185</v>
      </c>
      <c r="B134" s="31" t="s">
        <v>773</v>
      </c>
      <c r="C134" s="32">
        <v>120</v>
      </c>
      <c r="D134" s="32">
        <v>0</v>
      </c>
      <c r="E134" s="32">
        <f>SUM(C134:D134)</f>
        <v>120</v>
      </c>
      <c r="F134" s="77" t="s">
        <v>1408</v>
      </c>
      <c r="G134" s="129" t="s">
        <v>1232</v>
      </c>
      <c r="I134" s="43"/>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row>
    <row r="135" spans="1:66" ht="45">
      <c r="A135" s="145" t="s">
        <v>186</v>
      </c>
      <c r="B135" s="31" t="s">
        <v>774</v>
      </c>
      <c r="C135" s="32" t="s">
        <v>652</v>
      </c>
      <c r="D135" s="32" t="s">
        <v>652</v>
      </c>
      <c r="E135" s="32">
        <f>SUM(C135:D135)</f>
        <v>0</v>
      </c>
      <c r="F135" s="77" t="s">
        <v>1176</v>
      </c>
      <c r="G135" s="129" t="s">
        <v>61</v>
      </c>
      <c r="I135" s="43"/>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row>
    <row r="136" spans="1:66" ht="45">
      <c r="A136" s="145" t="s">
        <v>187</v>
      </c>
      <c r="B136" s="31" t="s">
        <v>775</v>
      </c>
      <c r="C136" s="32">
        <v>160</v>
      </c>
      <c r="D136" s="32">
        <v>0</v>
      </c>
      <c r="E136" s="32">
        <f>SUM(C136:D136)</f>
        <v>160</v>
      </c>
      <c r="F136" s="77" t="s">
        <v>1176</v>
      </c>
      <c r="G136" s="68" t="s">
        <v>74</v>
      </c>
      <c r="I136" s="43"/>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row>
    <row r="137" spans="1:66" ht="90">
      <c r="A137" s="145" t="s">
        <v>188</v>
      </c>
      <c r="B137" s="31" t="s">
        <v>776</v>
      </c>
      <c r="C137" s="32">
        <v>60</v>
      </c>
      <c r="D137" s="32">
        <v>0</v>
      </c>
      <c r="E137" s="32">
        <f>SUM(C137:D137)</f>
        <v>60</v>
      </c>
      <c r="F137" s="77" t="s">
        <v>1408</v>
      </c>
      <c r="G137" s="68" t="s">
        <v>1335</v>
      </c>
      <c r="I137" s="43"/>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row>
    <row r="138" spans="1:66" ht="45">
      <c r="A138" s="145" t="s">
        <v>189</v>
      </c>
      <c r="B138" s="31" t="s">
        <v>777</v>
      </c>
      <c r="C138" s="32">
        <v>25</v>
      </c>
      <c r="D138" s="32">
        <v>0</v>
      </c>
      <c r="E138" s="32">
        <f>SUM(C138:D138)</f>
        <v>25</v>
      </c>
      <c r="F138" s="77" t="s">
        <v>544</v>
      </c>
      <c r="G138" s="129" t="s">
        <v>61</v>
      </c>
      <c r="I138" s="43"/>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row>
    <row r="139" spans="1:66" ht="26.25">
      <c r="A139" s="148"/>
      <c r="B139" s="54" t="s">
        <v>778</v>
      </c>
      <c r="C139" s="34">
        <f>SUM(C140:C143)</f>
        <v>0</v>
      </c>
      <c r="D139" s="34">
        <f>SUM(D140:D143)</f>
        <v>0</v>
      </c>
      <c r="E139" s="34">
        <f>SUM(E140:E143)</f>
        <v>0</v>
      </c>
      <c r="F139" s="75"/>
      <c r="G139" s="125"/>
      <c r="I139" s="43"/>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row>
    <row r="140" spans="1:66" ht="90">
      <c r="A140" s="145" t="s">
        <v>190</v>
      </c>
      <c r="B140" s="31" t="s">
        <v>779</v>
      </c>
      <c r="C140" s="32">
        <v>0</v>
      </c>
      <c r="D140" s="32">
        <v>0</v>
      </c>
      <c r="E140" s="32">
        <f>SUM(C140:D140)</f>
        <v>0</v>
      </c>
      <c r="F140" s="77" t="s">
        <v>1409</v>
      </c>
      <c r="G140" s="68" t="s">
        <v>1233</v>
      </c>
      <c r="I140" s="43"/>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row>
    <row r="141" spans="1:66" ht="90">
      <c r="A141" s="145" t="s">
        <v>191</v>
      </c>
      <c r="B141" s="31" t="s">
        <v>780</v>
      </c>
      <c r="C141" s="32">
        <v>0</v>
      </c>
      <c r="D141" s="32">
        <v>0</v>
      </c>
      <c r="E141" s="32">
        <f>SUM(C141:D141)</f>
        <v>0</v>
      </c>
      <c r="F141" s="77" t="s">
        <v>544</v>
      </c>
      <c r="G141" s="129" t="s">
        <v>1234</v>
      </c>
      <c r="I141" s="43"/>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row>
    <row r="142" spans="1:66" ht="45">
      <c r="A142" s="145" t="s">
        <v>586</v>
      </c>
      <c r="B142" s="29" t="s">
        <v>781</v>
      </c>
      <c r="C142" s="39">
        <v>0</v>
      </c>
      <c r="D142" s="39">
        <v>0</v>
      </c>
      <c r="E142" s="39">
        <f>SUM(C142:D142)</f>
        <v>0</v>
      </c>
      <c r="F142" s="82"/>
      <c r="G142" s="132" t="s">
        <v>1235</v>
      </c>
      <c r="I142" s="43"/>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row>
    <row r="143" spans="1:66" ht="45">
      <c r="A143" s="145" t="s">
        <v>597</v>
      </c>
      <c r="B143" s="29" t="s">
        <v>585</v>
      </c>
      <c r="C143" s="39">
        <v>0</v>
      </c>
      <c r="D143" s="39">
        <v>0</v>
      </c>
      <c r="E143" s="39">
        <f>SUM(C143:D143)</f>
        <v>0</v>
      </c>
      <c r="F143" s="82"/>
      <c r="G143" s="132" t="s">
        <v>1236</v>
      </c>
      <c r="I143" s="43"/>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row>
    <row r="144" spans="1:66" ht="26.25">
      <c r="A144" s="148"/>
      <c r="B144" s="54" t="s">
        <v>782</v>
      </c>
      <c r="C144" s="34">
        <f>SUM(C145:C161)</f>
        <v>650</v>
      </c>
      <c r="D144" s="34">
        <f>SUM(D145:D161)</f>
        <v>350</v>
      </c>
      <c r="E144" s="34">
        <f>SUM(E145:E161)</f>
        <v>1000</v>
      </c>
      <c r="F144" s="75"/>
      <c r="G144" s="125"/>
      <c r="I144" s="43"/>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row>
    <row r="145" spans="1:66" ht="45">
      <c r="A145" s="145" t="s">
        <v>192</v>
      </c>
      <c r="B145" s="31" t="s">
        <v>783</v>
      </c>
      <c r="C145" s="32">
        <v>20</v>
      </c>
      <c r="D145" s="32">
        <v>20</v>
      </c>
      <c r="E145" s="32">
        <f t="shared" ref="E145:E161" si="17">SUM(C145:D145)</f>
        <v>40</v>
      </c>
      <c r="F145" s="77" t="s">
        <v>1400</v>
      </c>
      <c r="G145" s="129" t="s">
        <v>69</v>
      </c>
      <c r="I145" s="43"/>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row>
    <row r="146" spans="1:66" ht="45">
      <c r="A146" s="145" t="s">
        <v>193</v>
      </c>
      <c r="B146" s="31" t="s">
        <v>784</v>
      </c>
      <c r="C146" s="32">
        <v>40</v>
      </c>
      <c r="D146" s="32">
        <v>40</v>
      </c>
      <c r="E146" s="32">
        <f t="shared" si="17"/>
        <v>80</v>
      </c>
      <c r="F146" s="77" t="s">
        <v>1400</v>
      </c>
      <c r="G146" s="129" t="s">
        <v>73</v>
      </c>
      <c r="I146" s="43"/>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row>
    <row r="147" spans="1:66" ht="45">
      <c r="A147" s="145" t="s">
        <v>194</v>
      </c>
      <c r="B147" s="31" t="s">
        <v>785</v>
      </c>
      <c r="C147" s="32">
        <v>10</v>
      </c>
      <c r="D147" s="32">
        <v>10</v>
      </c>
      <c r="E147" s="32">
        <f t="shared" si="17"/>
        <v>20</v>
      </c>
      <c r="F147" s="77" t="s">
        <v>1400</v>
      </c>
      <c r="G147" s="129" t="s">
        <v>69</v>
      </c>
      <c r="I147" s="43"/>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row>
    <row r="148" spans="1:66" ht="90">
      <c r="A148" s="145" t="s">
        <v>195</v>
      </c>
      <c r="B148" s="31" t="s">
        <v>786</v>
      </c>
      <c r="C148" s="32">
        <v>30</v>
      </c>
      <c r="D148" s="32">
        <v>30</v>
      </c>
      <c r="E148" s="32">
        <f t="shared" si="17"/>
        <v>60</v>
      </c>
      <c r="F148" s="77" t="s">
        <v>1400</v>
      </c>
      <c r="G148" s="129" t="s">
        <v>70</v>
      </c>
      <c r="I148" s="43"/>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row>
    <row r="149" spans="1:66" ht="45">
      <c r="A149" s="145" t="s">
        <v>196</v>
      </c>
      <c r="B149" s="31" t="s">
        <v>787</v>
      </c>
      <c r="C149" s="32">
        <v>0</v>
      </c>
      <c r="D149" s="32">
        <v>0</v>
      </c>
      <c r="E149" s="32">
        <f t="shared" si="17"/>
        <v>0</v>
      </c>
      <c r="F149" s="77" t="s">
        <v>1400</v>
      </c>
      <c r="G149" s="129" t="s">
        <v>69</v>
      </c>
      <c r="I149" s="43"/>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row>
    <row r="150" spans="1:66" ht="45">
      <c r="A150" s="145" t="s">
        <v>197</v>
      </c>
      <c r="B150" s="31" t="s">
        <v>788</v>
      </c>
      <c r="C150" s="32">
        <v>20</v>
      </c>
      <c r="D150" s="32">
        <v>20</v>
      </c>
      <c r="E150" s="32">
        <f t="shared" si="17"/>
        <v>40</v>
      </c>
      <c r="F150" s="77" t="s">
        <v>1400</v>
      </c>
      <c r="G150" s="129" t="s">
        <v>69</v>
      </c>
      <c r="I150" s="43"/>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row>
    <row r="151" spans="1:66" ht="67.5">
      <c r="A151" s="145" t="s">
        <v>198</v>
      </c>
      <c r="B151" s="31" t="s">
        <v>789</v>
      </c>
      <c r="C151" s="32">
        <v>0</v>
      </c>
      <c r="D151" s="32">
        <v>0</v>
      </c>
      <c r="E151" s="32">
        <f t="shared" si="17"/>
        <v>0</v>
      </c>
      <c r="F151" s="77" t="s">
        <v>1400</v>
      </c>
      <c r="G151" s="129" t="s">
        <v>69</v>
      </c>
      <c r="I151" s="43"/>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row>
    <row r="152" spans="1:66" ht="67.5">
      <c r="A152" s="145" t="s">
        <v>199</v>
      </c>
      <c r="B152" s="31" t="s">
        <v>790</v>
      </c>
      <c r="C152" s="32">
        <v>0</v>
      </c>
      <c r="D152" s="32">
        <v>0</v>
      </c>
      <c r="E152" s="32">
        <f t="shared" si="17"/>
        <v>0</v>
      </c>
      <c r="F152" s="77" t="s">
        <v>1410</v>
      </c>
      <c r="G152" s="129" t="s">
        <v>79</v>
      </c>
      <c r="I152" s="43"/>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row>
    <row r="153" spans="1:66" ht="90">
      <c r="A153" s="145" t="s">
        <v>200</v>
      </c>
      <c r="B153" s="31" t="s">
        <v>791</v>
      </c>
      <c r="C153" s="32">
        <v>0</v>
      </c>
      <c r="D153" s="32">
        <v>0</v>
      </c>
      <c r="E153" s="32">
        <f t="shared" si="17"/>
        <v>0</v>
      </c>
      <c r="F153" s="77" t="s">
        <v>1400</v>
      </c>
      <c r="G153" s="68" t="s">
        <v>1237</v>
      </c>
      <c r="I153" s="43"/>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row>
    <row r="154" spans="1:66" ht="90">
      <c r="A154" s="145" t="s">
        <v>201</v>
      </c>
      <c r="B154" s="31" t="s">
        <v>792</v>
      </c>
      <c r="C154" s="32">
        <v>70</v>
      </c>
      <c r="D154" s="32">
        <v>70</v>
      </c>
      <c r="E154" s="32">
        <f t="shared" si="17"/>
        <v>140</v>
      </c>
      <c r="F154" s="77" t="s">
        <v>1400</v>
      </c>
      <c r="G154" s="68" t="s">
        <v>1238</v>
      </c>
      <c r="I154" s="43"/>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row>
    <row r="155" spans="1:66" ht="90">
      <c r="A155" s="145" t="s">
        <v>202</v>
      </c>
      <c r="B155" s="31" t="s">
        <v>793</v>
      </c>
      <c r="C155" s="32">
        <v>40</v>
      </c>
      <c r="D155" s="32">
        <v>40</v>
      </c>
      <c r="E155" s="32">
        <f t="shared" si="17"/>
        <v>80</v>
      </c>
      <c r="F155" s="77" t="s">
        <v>1400</v>
      </c>
      <c r="G155" s="68" t="s">
        <v>1411</v>
      </c>
      <c r="I155" s="43"/>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row>
    <row r="156" spans="1:66" ht="45">
      <c r="A156" s="145" t="s">
        <v>203</v>
      </c>
      <c r="B156" s="31" t="s">
        <v>533</v>
      </c>
      <c r="C156" s="32">
        <v>60</v>
      </c>
      <c r="D156" s="32">
        <v>60</v>
      </c>
      <c r="E156" s="32">
        <f t="shared" si="17"/>
        <v>120</v>
      </c>
      <c r="F156" s="77" t="s">
        <v>543</v>
      </c>
      <c r="G156" s="129" t="s">
        <v>73</v>
      </c>
      <c r="I156" s="43"/>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row>
    <row r="157" spans="1:66" ht="90">
      <c r="A157" s="145" t="s">
        <v>204</v>
      </c>
      <c r="B157" s="31" t="s">
        <v>794</v>
      </c>
      <c r="C157" s="32">
        <v>40</v>
      </c>
      <c r="D157" s="32">
        <v>40</v>
      </c>
      <c r="E157" s="32">
        <f t="shared" si="17"/>
        <v>80</v>
      </c>
      <c r="F157" s="77" t="s">
        <v>1400</v>
      </c>
      <c r="G157" s="129" t="s">
        <v>73</v>
      </c>
      <c r="I157" s="43"/>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row>
    <row r="158" spans="1:66" ht="90">
      <c r="A158" s="145" t="s">
        <v>205</v>
      </c>
      <c r="B158" s="31" t="s">
        <v>795</v>
      </c>
      <c r="C158" s="32">
        <v>10</v>
      </c>
      <c r="D158" s="32">
        <v>10</v>
      </c>
      <c r="E158" s="32">
        <f t="shared" si="17"/>
        <v>20</v>
      </c>
      <c r="F158" s="77" t="s">
        <v>1400</v>
      </c>
      <c r="G158" s="129" t="s">
        <v>79</v>
      </c>
      <c r="I158" s="43"/>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row>
    <row r="159" spans="1:66" ht="45">
      <c r="A159" s="145" t="s">
        <v>206</v>
      </c>
      <c r="B159" s="31" t="s">
        <v>796</v>
      </c>
      <c r="C159" s="32">
        <v>10</v>
      </c>
      <c r="D159" s="32">
        <v>10</v>
      </c>
      <c r="E159" s="32">
        <f t="shared" si="17"/>
        <v>20</v>
      </c>
      <c r="F159" s="77" t="s">
        <v>1400</v>
      </c>
      <c r="G159" s="129" t="s">
        <v>79</v>
      </c>
      <c r="I159" s="43"/>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row>
    <row r="160" spans="1:66" ht="45">
      <c r="A160" s="145" t="s">
        <v>587</v>
      </c>
      <c r="B160" s="29" t="s">
        <v>797</v>
      </c>
      <c r="C160" s="39">
        <v>0</v>
      </c>
      <c r="D160" s="39">
        <v>0</v>
      </c>
      <c r="E160" s="39">
        <f t="shared" si="17"/>
        <v>0</v>
      </c>
      <c r="F160" s="82"/>
      <c r="G160" s="132" t="s">
        <v>76</v>
      </c>
      <c r="I160" s="43"/>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row>
    <row r="161" spans="1:66" ht="45">
      <c r="A161" s="145" t="s">
        <v>598</v>
      </c>
      <c r="B161" s="29" t="s">
        <v>798</v>
      </c>
      <c r="C161" s="39">
        <v>300</v>
      </c>
      <c r="D161" s="39">
        <v>0</v>
      </c>
      <c r="E161" s="39">
        <f t="shared" si="17"/>
        <v>300</v>
      </c>
      <c r="F161" s="82"/>
      <c r="G161" s="132" t="s">
        <v>78</v>
      </c>
      <c r="I161" s="43"/>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row>
    <row r="162" spans="1:66" ht="26.25">
      <c r="A162" s="148"/>
      <c r="B162" s="54" t="s">
        <v>799</v>
      </c>
      <c r="C162" s="34">
        <f>SUM(C163:C168)</f>
        <v>130</v>
      </c>
      <c r="D162" s="34">
        <f t="shared" ref="D162" si="18">SUM(D163:D168)</f>
        <v>170</v>
      </c>
      <c r="E162" s="34">
        <f t="shared" ref="E162" si="19">SUM(E163:E168)</f>
        <v>300</v>
      </c>
      <c r="F162" s="75"/>
      <c r="G162" s="125"/>
      <c r="I162" s="43"/>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row>
    <row r="163" spans="1:66" ht="45">
      <c r="A163" s="145" t="s">
        <v>207</v>
      </c>
      <c r="B163" s="31" t="s">
        <v>800</v>
      </c>
      <c r="C163" s="32">
        <v>15</v>
      </c>
      <c r="D163" s="32">
        <v>15</v>
      </c>
      <c r="E163" s="32">
        <f t="shared" ref="E163:E168" si="20">SUM(C163:D163)</f>
        <v>30</v>
      </c>
      <c r="F163" s="77" t="s">
        <v>1400</v>
      </c>
      <c r="G163" s="129" t="s">
        <v>69</v>
      </c>
      <c r="I163" s="43"/>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row>
    <row r="164" spans="1:66" ht="60">
      <c r="A164" s="145" t="s">
        <v>208</v>
      </c>
      <c r="B164" s="31" t="s">
        <v>801</v>
      </c>
      <c r="C164" s="32">
        <v>15</v>
      </c>
      <c r="D164" s="32">
        <v>15</v>
      </c>
      <c r="E164" s="32">
        <f t="shared" si="20"/>
        <v>30</v>
      </c>
      <c r="F164" s="77" t="s">
        <v>1412</v>
      </c>
      <c r="G164" s="129" t="s">
        <v>69</v>
      </c>
      <c r="I164" s="43"/>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row>
    <row r="165" spans="1:66" ht="157.5">
      <c r="A165" s="145" t="s">
        <v>209</v>
      </c>
      <c r="B165" s="31" t="s">
        <v>802</v>
      </c>
      <c r="C165" s="32">
        <v>50</v>
      </c>
      <c r="D165" s="32">
        <v>50</v>
      </c>
      <c r="E165" s="32">
        <f t="shared" si="20"/>
        <v>100</v>
      </c>
      <c r="F165" s="77" t="s">
        <v>1400</v>
      </c>
      <c r="G165" s="129" t="s">
        <v>83</v>
      </c>
      <c r="I165" s="43"/>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row>
    <row r="166" spans="1:66" ht="45">
      <c r="A166" s="145" t="s">
        <v>210</v>
      </c>
      <c r="B166" s="31" t="s">
        <v>803</v>
      </c>
      <c r="C166" s="32">
        <v>0</v>
      </c>
      <c r="D166" s="32">
        <v>40</v>
      </c>
      <c r="E166" s="32">
        <f t="shared" si="20"/>
        <v>40</v>
      </c>
      <c r="F166" s="83" t="s">
        <v>7</v>
      </c>
      <c r="G166" s="129" t="s">
        <v>1239</v>
      </c>
      <c r="I166" s="43"/>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row>
    <row r="167" spans="1:66" ht="112.5">
      <c r="A167" s="145" t="s">
        <v>211</v>
      </c>
      <c r="B167" s="31" t="s">
        <v>804</v>
      </c>
      <c r="C167" s="32">
        <v>40</v>
      </c>
      <c r="D167" s="32">
        <v>40</v>
      </c>
      <c r="E167" s="32">
        <f t="shared" si="20"/>
        <v>80</v>
      </c>
      <c r="F167" s="77" t="s">
        <v>1413</v>
      </c>
      <c r="G167" s="129" t="s">
        <v>73</v>
      </c>
      <c r="I167" s="43"/>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row>
    <row r="168" spans="1:66" ht="67.5">
      <c r="A168" s="145" t="s">
        <v>212</v>
      </c>
      <c r="B168" s="31" t="s">
        <v>805</v>
      </c>
      <c r="C168" s="32">
        <v>10</v>
      </c>
      <c r="D168" s="32">
        <v>10</v>
      </c>
      <c r="E168" s="32">
        <f t="shared" si="20"/>
        <v>20</v>
      </c>
      <c r="F168" s="77" t="s">
        <v>545</v>
      </c>
      <c r="G168" s="129" t="s">
        <v>75</v>
      </c>
      <c r="I168" s="43"/>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row>
    <row r="169" spans="1:66" ht="26.25">
      <c r="A169" s="148"/>
      <c r="B169" s="54" t="s">
        <v>806</v>
      </c>
      <c r="C169" s="34">
        <f>C170</f>
        <v>20</v>
      </c>
      <c r="D169" s="34">
        <f t="shared" ref="D169" si="21">D170</f>
        <v>20</v>
      </c>
      <c r="E169" s="34">
        <f t="shared" ref="E169" si="22">E170</f>
        <v>40</v>
      </c>
      <c r="F169" s="75"/>
      <c r="G169" s="125"/>
      <c r="I169" s="43"/>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row>
    <row r="170" spans="1:66" ht="45">
      <c r="A170" s="145" t="s">
        <v>213</v>
      </c>
      <c r="B170" s="31" t="s">
        <v>807</v>
      </c>
      <c r="C170" s="32">
        <v>20</v>
      </c>
      <c r="D170" s="32">
        <v>20</v>
      </c>
      <c r="E170" s="32">
        <f>SUM(C170:D170)</f>
        <v>40</v>
      </c>
      <c r="F170" s="77" t="s">
        <v>1177</v>
      </c>
      <c r="G170" s="129" t="s">
        <v>61</v>
      </c>
      <c r="I170" s="44"/>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row>
    <row r="171" spans="1:66" s="8" customFormat="1" ht="26.25">
      <c r="A171" s="147" t="s">
        <v>548</v>
      </c>
      <c r="B171" s="61" t="s">
        <v>8</v>
      </c>
      <c r="C171" s="57">
        <f>C172+C187+C196+C209+C218+C225+C232</f>
        <v>2435</v>
      </c>
      <c r="D171" s="57">
        <f>D172+D187+D196+D209+D218+D225+D232</f>
        <v>1730</v>
      </c>
      <c r="E171" s="57">
        <f>SUM(E172+E187+E196+E209+E218+E225+E232)</f>
        <v>4165</v>
      </c>
      <c r="F171" s="74"/>
      <c r="G171" s="133"/>
      <c r="H171"/>
      <c r="I171" s="9"/>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row>
    <row r="172" spans="1:66" s="15" customFormat="1" ht="52.5">
      <c r="A172" s="148"/>
      <c r="B172" s="54" t="s">
        <v>808</v>
      </c>
      <c r="C172" s="34">
        <f>SUM(C173:C186)</f>
        <v>1440</v>
      </c>
      <c r="D172" s="34">
        <f t="shared" ref="D172:E172" si="23">SUM(D173:D186)</f>
        <v>845</v>
      </c>
      <c r="E172" s="34">
        <f t="shared" si="23"/>
        <v>2285</v>
      </c>
      <c r="F172" s="75"/>
      <c r="G172" s="125"/>
      <c r="H172"/>
      <c r="I172" s="16"/>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row>
    <row r="173" spans="1:66" s="11" customFormat="1" ht="157.5">
      <c r="A173" s="145" t="s">
        <v>214</v>
      </c>
      <c r="B173" s="31" t="s">
        <v>809</v>
      </c>
      <c r="C173" s="32">
        <v>80</v>
      </c>
      <c r="D173" s="32">
        <v>35</v>
      </c>
      <c r="E173" s="32">
        <f t="shared" ref="E173:E186" si="24">SUM(C173:D173)</f>
        <v>115</v>
      </c>
      <c r="F173" s="77" t="s">
        <v>1178</v>
      </c>
      <c r="G173" s="129" t="s">
        <v>1193</v>
      </c>
      <c r="H173"/>
      <c r="I173" s="9"/>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row>
    <row r="174" spans="1:66" s="11" customFormat="1" ht="45">
      <c r="A174" s="145" t="s">
        <v>215</v>
      </c>
      <c r="B174" s="31" t="s">
        <v>810</v>
      </c>
      <c r="C174" s="32">
        <v>20</v>
      </c>
      <c r="D174" s="32">
        <v>20</v>
      </c>
      <c r="E174" s="32">
        <f t="shared" si="24"/>
        <v>40</v>
      </c>
      <c r="F174" s="77" t="s">
        <v>1178</v>
      </c>
      <c r="G174" s="129" t="s">
        <v>69</v>
      </c>
      <c r="H174"/>
      <c r="I174" s="9"/>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row>
    <row r="175" spans="1:66" s="11" customFormat="1" ht="180">
      <c r="A175" s="145" t="s">
        <v>216</v>
      </c>
      <c r="B175" s="31" t="s">
        <v>811</v>
      </c>
      <c r="C175" s="32">
        <v>250</v>
      </c>
      <c r="D175" s="32">
        <v>200</v>
      </c>
      <c r="E175" s="32">
        <f t="shared" si="24"/>
        <v>450</v>
      </c>
      <c r="F175" s="77" t="s">
        <v>1178</v>
      </c>
      <c r="G175" s="129" t="s">
        <v>1240</v>
      </c>
      <c r="H175"/>
      <c r="I175" s="9"/>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row>
    <row r="176" spans="1:66" s="11" customFormat="1" ht="67.5">
      <c r="A176" s="145" t="s">
        <v>217</v>
      </c>
      <c r="B176" s="31" t="s">
        <v>812</v>
      </c>
      <c r="C176" s="32">
        <v>100</v>
      </c>
      <c r="D176" s="32">
        <v>100</v>
      </c>
      <c r="E176" s="32">
        <f t="shared" si="24"/>
        <v>200</v>
      </c>
      <c r="F176" s="77" t="s">
        <v>1178</v>
      </c>
      <c r="G176" s="129" t="s">
        <v>72</v>
      </c>
      <c r="H176"/>
      <c r="I176" s="9"/>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row>
    <row r="177" spans="1:66" s="11" customFormat="1" ht="45">
      <c r="A177" s="145" t="s">
        <v>218</v>
      </c>
      <c r="B177" s="31" t="s">
        <v>813</v>
      </c>
      <c r="C177" s="32">
        <v>50</v>
      </c>
      <c r="D177" s="32">
        <v>50</v>
      </c>
      <c r="E177" s="32">
        <f t="shared" si="24"/>
        <v>100</v>
      </c>
      <c r="F177" s="77" t="s">
        <v>1178</v>
      </c>
      <c r="G177" s="129" t="s">
        <v>64</v>
      </c>
      <c r="H177"/>
      <c r="I177" s="9"/>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row>
    <row r="178" spans="1:66" s="11" customFormat="1" ht="90">
      <c r="A178" s="145" t="s">
        <v>219</v>
      </c>
      <c r="B178" s="31" t="s">
        <v>814</v>
      </c>
      <c r="C178" s="32">
        <v>60</v>
      </c>
      <c r="D178" s="32">
        <v>60</v>
      </c>
      <c r="E178" s="32">
        <f t="shared" si="24"/>
        <v>120</v>
      </c>
      <c r="F178" s="77" t="s">
        <v>1178</v>
      </c>
      <c r="G178" s="129" t="s">
        <v>73</v>
      </c>
      <c r="H178"/>
      <c r="I178" s="9"/>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row>
    <row r="179" spans="1:66" s="11" customFormat="1" ht="67.5">
      <c r="A179" s="145" t="s">
        <v>220</v>
      </c>
      <c r="B179" s="31" t="s">
        <v>815</v>
      </c>
      <c r="C179" s="32">
        <v>50</v>
      </c>
      <c r="D179" s="32">
        <v>50</v>
      </c>
      <c r="E179" s="32">
        <f t="shared" si="24"/>
        <v>100</v>
      </c>
      <c r="F179" s="77" t="s">
        <v>1178</v>
      </c>
      <c r="G179" s="129" t="s">
        <v>83</v>
      </c>
      <c r="H179"/>
      <c r="I179" s="9"/>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row>
    <row r="180" spans="1:66" s="11" customFormat="1" ht="90">
      <c r="A180" s="145" t="s">
        <v>221</v>
      </c>
      <c r="B180" s="31" t="s">
        <v>816</v>
      </c>
      <c r="C180" s="32">
        <v>0</v>
      </c>
      <c r="D180" s="32">
        <v>0</v>
      </c>
      <c r="E180" s="32">
        <f t="shared" si="24"/>
        <v>0</v>
      </c>
      <c r="F180" s="77" t="s">
        <v>1178</v>
      </c>
      <c r="G180" s="68" t="s">
        <v>1336</v>
      </c>
      <c r="H180"/>
      <c r="I180" s="9"/>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row>
    <row r="181" spans="1:66" s="11" customFormat="1" ht="67.5">
      <c r="A181" s="145" t="s">
        <v>222</v>
      </c>
      <c r="B181" s="31" t="s">
        <v>817</v>
      </c>
      <c r="C181" s="32">
        <v>0</v>
      </c>
      <c r="D181" s="32">
        <v>0</v>
      </c>
      <c r="E181" s="32">
        <f t="shared" si="24"/>
        <v>0</v>
      </c>
      <c r="F181" s="77" t="s">
        <v>1178</v>
      </c>
      <c r="G181" s="129" t="s">
        <v>73</v>
      </c>
      <c r="H181"/>
      <c r="I181" s="9"/>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row>
    <row r="182" spans="1:66" s="11" customFormat="1" ht="45">
      <c r="A182" s="145" t="s">
        <v>223</v>
      </c>
      <c r="B182" s="31" t="s">
        <v>818</v>
      </c>
      <c r="C182" s="32">
        <v>50</v>
      </c>
      <c r="D182" s="32">
        <v>50</v>
      </c>
      <c r="E182" s="32">
        <f t="shared" si="24"/>
        <v>100</v>
      </c>
      <c r="F182" s="77" t="s">
        <v>544</v>
      </c>
      <c r="G182" s="129" t="s">
        <v>64</v>
      </c>
      <c r="H182"/>
      <c r="I182" s="9"/>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row>
    <row r="183" spans="1:66" s="11" customFormat="1" ht="45">
      <c r="A183" s="145" t="s">
        <v>224</v>
      </c>
      <c r="B183" s="31" t="s">
        <v>819</v>
      </c>
      <c r="C183" s="32">
        <v>250</v>
      </c>
      <c r="D183" s="32">
        <v>250</v>
      </c>
      <c r="E183" s="32">
        <f t="shared" si="24"/>
        <v>500</v>
      </c>
      <c r="F183" s="77" t="s">
        <v>1178</v>
      </c>
      <c r="G183" s="129" t="s">
        <v>1241</v>
      </c>
      <c r="H183"/>
      <c r="I183" s="9"/>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row>
    <row r="184" spans="1:66" s="11" customFormat="1" ht="60">
      <c r="A184" s="145" t="s">
        <v>225</v>
      </c>
      <c r="B184" s="31" t="s">
        <v>820</v>
      </c>
      <c r="C184" s="32">
        <v>30</v>
      </c>
      <c r="D184" s="32">
        <v>30</v>
      </c>
      <c r="E184" s="32">
        <f t="shared" si="24"/>
        <v>60</v>
      </c>
      <c r="F184" s="77" t="s">
        <v>1179</v>
      </c>
      <c r="G184" s="129" t="s">
        <v>73</v>
      </c>
      <c r="H184"/>
      <c r="I184" s="9"/>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row>
    <row r="185" spans="1:66" s="11" customFormat="1" ht="112.5">
      <c r="A185" s="145" t="s">
        <v>226</v>
      </c>
      <c r="B185" s="31" t="s">
        <v>821</v>
      </c>
      <c r="C185" s="32">
        <v>0</v>
      </c>
      <c r="D185" s="32">
        <v>0</v>
      </c>
      <c r="E185" s="32">
        <f t="shared" si="24"/>
        <v>0</v>
      </c>
      <c r="F185" s="77" t="s">
        <v>1179</v>
      </c>
      <c r="G185" s="68" t="s">
        <v>1242</v>
      </c>
      <c r="H185"/>
      <c r="I185" s="9"/>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row>
    <row r="186" spans="1:66" s="11" customFormat="1" ht="67.5">
      <c r="A186" s="145" t="s">
        <v>1372</v>
      </c>
      <c r="B186" s="30" t="s">
        <v>1375</v>
      </c>
      <c r="C186" s="24">
        <v>500</v>
      </c>
      <c r="D186" s="24">
        <v>0</v>
      </c>
      <c r="E186" s="24">
        <f t="shared" si="24"/>
        <v>500</v>
      </c>
      <c r="F186" s="89"/>
      <c r="G186" s="136"/>
      <c r="H186"/>
      <c r="I186" s="9"/>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row>
    <row r="187" spans="1:66" s="10" customFormat="1" ht="26.25">
      <c r="A187" s="150"/>
      <c r="B187" s="54" t="s">
        <v>822</v>
      </c>
      <c r="C187" s="34">
        <f>SUM(C188:C195)</f>
        <v>290</v>
      </c>
      <c r="D187" s="34">
        <f>SUM(D188:D195)</f>
        <v>290</v>
      </c>
      <c r="E187" s="34">
        <f t="shared" ref="E187" si="25">SUM(E188:E195)</f>
        <v>580</v>
      </c>
      <c r="F187" s="75"/>
      <c r="G187" s="143"/>
      <c r="H187"/>
      <c r="I187" s="9"/>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row>
    <row r="188" spans="1:66" s="12" customFormat="1" ht="45">
      <c r="A188" s="145" t="s">
        <v>227</v>
      </c>
      <c r="B188" s="31" t="s">
        <v>823</v>
      </c>
      <c r="C188" s="32">
        <v>50</v>
      </c>
      <c r="D188" s="32">
        <v>50</v>
      </c>
      <c r="E188" s="32">
        <f t="shared" ref="E188:E195" si="26">SUM(C188:D188)</f>
        <v>100</v>
      </c>
      <c r="F188" s="77" t="s">
        <v>1178</v>
      </c>
      <c r="G188" s="129" t="s">
        <v>64</v>
      </c>
      <c r="H188"/>
      <c r="I188" s="9"/>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row>
    <row r="189" spans="1:66" s="11" customFormat="1" ht="45">
      <c r="A189" s="145" t="s">
        <v>228</v>
      </c>
      <c r="B189" s="31" t="s">
        <v>824</v>
      </c>
      <c r="C189" s="32">
        <v>60</v>
      </c>
      <c r="D189" s="32">
        <v>60</v>
      </c>
      <c r="E189" s="32">
        <f t="shared" si="26"/>
        <v>120</v>
      </c>
      <c r="F189" s="77" t="s">
        <v>1178</v>
      </c>
      <c r="G189" s="129" t="s">
        <v>59</v>
      </c>
      <c r="H189"/>
      <c r="I189" s="9"/>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row>
    <row r="190" spans="1:66" s="11" customFormat="1" ht="45">
      <c r="A190" s="145" t="s">
        <v>229</v>
      </c>
      <c r="B190" s="31" t="s">
        <v>825</v>
      </c>
      <c r="C190" s="32">
        <v>20</v>
      </c>
      <c r="D190" s="32">
        <v>20</v>
      </c>
      <c r="E190" s="32">
        <f t="shared" si="26"/>
        <v>40</v>
      </c>
      <c r="F190" s="77" t="s">
        <v>1178</v>
      </c>
      <c r="G190" s="129" t="s">
        <v>79</v>
      </c>
      <c r="H190"/>
      <c r="I190" s="9"/>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row>
    <row r="191" spans="1:66" s="11" customFormat="1" ht="90">
      <c r="A191" s="145" t="s">
        <v>230</v>
      </c>
      <c r="B191" s="31" t="s">
        <v>826</v>
      </c>
      <c r="C191" s="32" t="s">
        <v>652</v>
      </c>
      <c r="D191" s="32" t="s">
        <v>652</v>
      </c>
      <c r="E191" s="32">
        <f t="shared" si="26"/>
        <v>0</v>
      </c>
      <c r="F191" s="77" t="s">
        <v>1178</v>
      </c>
      <c r="G191" s="68" t="s">
        <v>1243</v>
      </c>
      <c r="H191"/>
      <c r="I191" s="9"/>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row>
    <row r="192" spans="1:66" s="11" customFormat="1" ht="45">
      <c r="A192" s="145" t="s">
        <v>231</v>
      </c>
      <c r="B192" s="31" t="s">
        <v>827</v>
      </c>
      <c r="C192" s="32">
        <v>50</v>
      </c>
      <c r="D192" s="32">
        <v>50</v>
      </c>
      <c r="E192" s="32">
        <f t="shared" si="26"/>
        <v>100</v>
      </c>
      <c r="F192" s="77" t="s">
        <v>1178</v>
      </c>
      <c r="G192" s="129" t="s">
        <v>64</v>
      </c>
      <c r="H192"/>
      <c r="I192" s="9"/>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row>
    <row r="193" spans="1:66" s="11" customFormat="1" ht="112.5">
      <c r="A193" s="145" t="s">
        <v>232</v>
      </c>
      <c r="B193" s="31" t="s">
        <v>828</v>
      </c>
      <c r="C193" s="32">
        <v>15</v>
      </c>
      <c r="D193" s="32">
        <v>15</v>
      </c>
      <c r="E193" s="32">
        <f t="shared" si="26"/>
        <v>30</v>
      </c>
      <c r="F193" s="77" t="s">
        <v>1178</v>
      </c>
      <c r="G193" s="68" t="s">
        <v>1244</v>
      </c>
      <c r="H193"/>
      <c r="I193" s="9"/>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row>
    <row r="194" spans="1:66" s="11" customFormat="1" ht="45">
      <c r="A194" s="145" t="s">
        <v>233</v>
      </c>
      <c r="B194" s="31" t="s">
        <v>829</v>
      </c>
      <c r="C194" s="32">
        <v>15</v>
      </c>
      <c r="D194" s="32">
        <v>15</v>
      </c>
      <c r="E194" s="32">
        <f t="shared" si="26"/>
        <v>30</v>
      </c>
      <c r="F194" s="77" t="s">
        <v>543</v>
      </c>
      <c r="G194" s="129" t="s">
        <v>79</v>
      </c>
      <c r="H194"/>
      <c r="I194" s="9"/>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row>
    <row r="195" spans="1:66" s="11" customFormat="1" ht="90">
      <c r="A195" s="145" t="s">
        <v>234</v>
      </c>
      <c r="B195" s="31" t="s">
        <v>830</v>
      </c>
      <c r="C195" s="32">
        <v>80</v>
      </c>
      <c r="D195" s="32">
        <v>80</v>
      </c>
      <c r="E195" s="32">
        <f t="shared" si="26"/>
        <v>160</v>
      </c>
      <c r="F195" s="77" t="s">
        <v>1180</v>
      </c>
      <c r="G195" s="68" t="s">
        <v>1337</v>
      </c>
      <c r="H195"/>
      <c r="I195" s="9"/>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row>
    <row r="196" spans="1:66" s="10" customFormat="1" ht="26.25">
      <c r="A196" s="150"/>
      <c r="B196" s="54" t="s">
        <v>1356</v>
      </c>
      <c r="C196" s="34">
        <f>SUM(C197:C208)</f>
        <v>0</v>
      </c>
      <c r="D196" s="34">
        <f>SUM(D197:D208)</f>
        <v>0</v>
      </c>
      <c r="E196" s="34">
        <f t="shared" ref="E196" si="27">SUM(E197:E208)</f>
        <v>0</v>
      </c>
      <c r="F196" s="79"/>
      <c r="G196" s="143"/>
      <c r="H196"/>
      <c r="I196" s="9"/>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row>
    <row r="197" spans="1:66" s="11" customFormat="1" ht="60">
      <c r="A197" s="145" t="s">
        <v>235</v>
      </c>
      <c r="B197" s="31" t="s">
        <v>831</v>
      </c>
      <c r="C197" s="32">
        <v>0</v>
      </c>
      <c r="D197" s="32">
        <v>0</v>
      </c>
      <c r="E197" s="32">
        <f t="shared" ref="E197:E208" si="28">SUM(C197:D197)</f>
        <v>0</v>
      </c>
      <c r="F197" s="77" t="s">
        <v>1414</v>
      </c>
      <c r="G197" s="129" t="s">
        <v>72</v>
      </c>
      <c r="H197"/>
      <c r="I197" s="9"/>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row>
    <row r="198" spans="1:66" s="11" customFormat="1" ht="60">
      <c r="A198" s="145" t="s">
        <v>236</v>
      </c>
      <c r="B198" s="31" t="s">
        <v>832</v>
      </c>
      <c r="C198" s="32">
        <v>0</v>
      </c>
      <c r="D198" s="32">
        <v>0</v>
      </c>
      <c r="E198" s="32">
        <f t="shared" si="28"/>
        <v>0</v>
      </c>
      <c r="F198" s="77" t="s">
        <v>1179</v>
      </c>
      <c r="G198" s="129" t="s">
        <v>64</v>
      </c>
      <c r="H198"/>
      <c r="I198" s="9"/>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row>
    <row r="199" spans="1:66" s="11" customFormat="1" ht="45">
      <c r="A199" s="145" t="s">
        <v>237</v>
      </c>
      <c r="B199" s="31" t="s">
        <v>833</v>
      </c>
      <c r="C199" s="32">
        <v>0</v>
      </c>
      <c r="D199" s="32">
        <v>0</v>
      </c>
      <c r="E199" s="32">
        <f t="shared" si="28"/>
        <v>0</v>
      </c>
      <c r="F199" s="77" t="s">
        <v>1180</v>
      </c>
      <c r="G199" s="129" t="s">
        <v>64</v>
      </c>
      <c r="H199"/>
      <c r="I199" s="9"/>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row>
    <row r="200" spans="1:66" s="11" customFormat="1" ht="45">
      <c r="A200" s="145" t="s">
        <v>238</v>
      </c>
      <c r="B200" s="31" t="s">
        <v>834</v>
      </c>
      <c r="C200" s="32">
        <v>0</v>
      </c>
      <c r="D200" s="32">
        <v>0</v>
      </c>
      <c r="E200" s="32">
        <f t="shared" si="28"/>
        <v>0</v>
      </c>
      <c r="F200" s="77" t="s">
        <v>1180</v>
      </c>
      <c r="G200" s="129" t="s">
        <v>64</v>
      </c>
      <c r="H200"/>
      <c r="I200" s="9"/>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row>
    <row r="201" spans="1:66" s="11" customFormat="1" ht="45">
      <c r="A201" s="145" t="s">
        <v>239</v>
      </c>
      <c r="B201" s="31" t="s">
        <v>835</v>
      </c>
      <c r="C201" s="32">
        <v>0</v>
      </c>
      <c r="D201" s="32">
        <v>0</v>
      </c>
      <c r="E201" s="32">
        <f t="shared" si="28"/>
        <v>0</v>
      </c>
      <c r="F201" s="77" t="s">
        <v>1180</v>
      </c>
      <c r="G201" s="129" t="s">
        <v>79</v>
      </c>
      <c r="H201"/>
      <c r="I201" s="9"/>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row>
    <row r="202" spans="1:66" s="14" customFormat="1" ht="45">
      <c r="A202" s="145" t="s">
        <v>240</v>
      </c>
      <c r="B202" s="31" t="s">
        <v>836</v>
      </c>
      <c r="C202" s="32">
        <v>0</v>
      </c>
      <c r="D202" s="32">
        <v>0</v>
      </c>
      <c r="E202" s="32">
        <f t="shared" si="28"/>
        <v>0</v>
      </c>
      <c r="F202" s="77" t="s">
        <v>9</v>
      </c>
      <c r="G202" s="129" t="s">
        <v>1215</v>
      </c>
      <c r="H202"/>
      <c r="I202" s="13"/>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row>
    <row r="203" spans="1:66" s="11" customFormat="1" ht="67.5">
      <c r="A203" s="145" t="s">
        <v>241</v>
      </c>
      <c r="B203" s="31" t="s">
        <v>1388</v>
      </c>
      <c r="C203" s="32">
        <v>0</v>
      </c>
      <c r="D203" s="32">
        <v>0</v>
      </c>
      <c r="E203" s="32">
        <f t="shared" si="28"/>
        <v>0</v>
      </c>
      <c r="F203" s="77" t="s">
        <v>1180</v>
      </c>
      <c r="G203" s="129" t="s">
        <v>1192</v>
      </c>
      <c r="H203"/>
      <c r="I203" s="9"/>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row>
    <row r="204" spans="1:66" s="14" customFormat="1" ht="45">
      <c r="A204" s="145" t="s">
        <v>242</v>
      </c>
      <c r="B204" s="31" t="s">
        <v>838</v>
      </c>
      <c r="C204" s="32">
        <v>0</v>
      </c>
      <c r="D204" s="32">
        <v>0</v>
      </c>
      <c r="E204" s="32">
        <f t="shared" si="28"/>
        <v>0</v>
      </c>
      <c r="F204" s="77" t="s">
        <v>1180</v>
      </c>
      <c r="G204" s="129" t="s">
        <v>64</v>
      </c>
      <c r="H204"/>
      <c r="I204" s="13"/>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row>
    <row r="205" spans="1:66" s="14" customFormat="1" ht="45">
      <c r="A205" s="145" t="s">
        <v>243</v>
      </c>
      <c r="B205" s="31" t="s">
        <v>839</v>
      </c>
      <c r="C205" s="32">
        <v>0</v>
      </c>
      <c r="D205" s="32">
        <v>0</v>
      </c>
      <c r="E205" s="32">
        <f t="shared" si="28"/>
        <v>0</v>
      </c>
      <c r="F205" s="77" t="s">
        <v>1180</v>
      </c>
      <c r="G205" s="129" t="s">
        <v>60</v>
      </c>
      <c r="H205"/>
      <c r="I205" s="13"/>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row>
    <row r="206" spans="1:66" s="14" customFormat="1" ht="45">
      <c r="A206" s="145" t="s">
        <v>244</v>
      </c>
      <c r="B206" s="31" t="s">
        <v>840</v>
      </c>
      <c r="C206" s="32">
        <v>0</v>
      </c>
      <c r="D206" s="32">
        <v>0</v>
      </c>
      <c r="E206" s="32">
        <f t="shared" si="28"/>
        <v>0</v>
      </c>
      <c r="F206" s="77" t="s">
        <v>1180</v>
      </c>
      <c r="G206" s="129" t="s">
        <v>64</v>
      </c>
      <c r="H206"/>
      <c r="I206" s="13"/>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row>
    <row r="207" spans="1:66" s="14" customFormat="1" ht="45">
      <c r="A207" s="145" t="s">
        <v>245</v>
      </c>
      <c r="B207" s="31" t="s">
        <v>841</v>
      </c>
      <c r="C207" s="32">
        <v>0</v>
      </c>
      <c r="D207" s="32">
        <v>0</v>
      </c>
      <c r="E207" s="32">
        <f t="shared" si="28"/>
        <v>0</v>
      </c>
      <c r="F207" s="77" t="s">
        <v>543</v>
      </c>
      <c r="G207" s="129" t="s">
        <v>79</v>
      </c>
      <c r="H207"/>
      <c r="I207" s="13"/>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row>
    <row r="208" spans="1:66" s="14" customFormat="1" ht="45">
      <c r="A208" s="145" t="s">
        <v>246</v>
      </c>
      <c r="B208" s="31" t="s">
        <v>842</v>
      </c>
      <c r="C208" s="32">
        <v>0</v>
      </c>
      <c r="D208" s="32">
        <v>0</v>
      </c>
      <c r="E208" s="32">
        <f t="shared" si="28"/>
        <v>0</v>
      </c>
      <c r="F208" s="77" t="s">
        <v>1180</v>
      </c>
      <c r="G208" s="129" t="s">
        <v>79</v>
      </c>
      <c r="H208"/>
      <c r="I208" s="13"/>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row>
    <row r="209" spans="1:66" s="10" customFormat="1" ht="26.25">
      <c r="A209" s="150"/>
      <c r="B209" s="54" t="s">
        <v>645</v>
      </c>
      <c r="C209" s="34">
        <f>SUM(C210:C217)</f>
        <v>245</v>
      </c>
      <c r="D209" s="34">
        <f>SUM(D210:D217)</f>
        <v>215</v>
      </c>
      <c r="E209" s="34">
        <f t="shared" ref="E209" si="29">SUM(E210:E217)</f>
        <v>460</v>
      </c>
      <c r="F209" s="79"/>
      <c r="G209" s="143"/>
      <c r="H209"/>
      <c r="I209" s="9"/>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row>
    <row r="210" spans="1:66" s="14" customFormat="1" ht="45">
      <c r="A210" s="145" t="s">
        <v>247</v>
      </c>
      <c r="B210" s="31" t="s">
        <v>843</v>
      </c>
      <c r="C210" s="32">
        <v>180</v>
      </c>
      <c r="D210" s="32">
        <v>150</v>
      </c>
      <c r="E210" s="32">
        <f t="shared" ref="E210:E217" si="30">SUM(C210:D210)</f>
        <v>330</v>
      </c>
      <c r="F210" s="77" t="s">
        <v>1180</v>
      </c>
      <c r="G210" s="129" t="s">
        <v>1245</v>
      </c>
      <c r="H210"/>
      <c r="I210" s="13"/>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row>
    <row r="211" spans="1:66" s="14" customFormat="1" ht="90">
      <c r="A211" s="145" t="s">
        <v>248</v>
      </c>
      <c r="B211" s="31" t="s">
        <v>844</v>
      </c>
      <c r="C211" s="32">
        <v>0</v>
      </c>
      <c r="D211" s="32">
        <v>0</v>
      </c>
      <c r="E211" s="32">
        <f t="shared" si="30"/>
        <v>0</v>
      </c>
      <c r="F211" s="77" t="s">
        <v>1415</v>
      </c>
      <c r="G211" s="129" t="s">
        <v>70</v>
      </c>
      <c r="H211"/>
      <c r="I211" s="13"/>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row>
    <row r="212" spans="1:66" s="14" customFormat="1" ht="45">
      <c r="A212" s="145" t="s">
        <v>249</v>
      </c>
      <c r="B212" s="31" t="s">
        <v>845</v>
      </c>
      <c r="C212" s="32">
        <v>10</v>
      </c>
      <c r="D212" s="32">
        <v>10</v>
      </c>
      <c r="E212" s="32">
        <f t="shared" si="30"/>
        <v>20</v>
      </c>
      <c r="F212" s="77" t="s">
        <v>1396</v>
      </c>
      <c r="G212" s="129" t="s">
        <v>79</v>
      </c>
      <c r="H212"/>
      <c r="I212" s="13"/>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row>
    <row r="213" spans="1:66" s="14" customFormat="1" ht="67.5">
      <c r="A213" s="145" t="s">
        <v>250</v>
      </c>
      <c r="B213" s="31" t="s">
        <v>846</v>
      </c>
      <c r="C213" s="32">
        <v>15</v>
      </c>
      <c r="D213" s="32">
        <v>15</v>
      </c>
      <c r="E213" s="32">
        <f t="shared" si="30"/>
        <v>30</v>
      </c>
      <c r="F213" s="77" t="s">
        <v>1396</v>
      </c>
      <c r="G213" s="68" t="s">
        <v>1246</v>
      </c>
      <c r="H213"/>
      <c r="I213" s="13"/>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row>
    <row r="214" spans="1:66" s="14" customFormat="1" ht="45">
      <c r="A214" s="145" t="s">
        <v>251</v>
      </c>
      <c r="B214" s="31" t="s">
        <v>847</v>
      </c>
      <c r="C214" s="32">
        <v>10</v>
      </c>
      <c r="D214" s="32">
        <v>10</v>
      </c>
      <c r="E214" s="32">
        <f t="shared" si="30"/>
        <v>20</v>
      </c>
      <c r="F214" s="77" t="s">
        <v>543</v>
      </c>
      <c r="G214" s="129" t="s">
        <v>67</v>
      </c>
      <c r="H214"/>
      <c r="I214" s="13"/>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row>
    <row r="215" spans="1:66" s="14" customFormat="1" ht="45">
      <c r="A215" s="145" t="s">
        <v>252</v>
      </c>
      <c r="B215" s="31" t="s">
        <v>848</v>
      </c>
      <c r="C215" s="32">
        <v>10</v>
      </c>
      <c r="D215" s="32">
        <v>10</v>
      </c>
      <c r="E215" s="32">
        <f t="shared" si="30"/>
        <v>20</v>
      </c>
      <c r="F215" s="77" t="s">
        <v>1396</v>
      </c>
      <c r="G215" s="129" t="s">
        <v>67</v>
      </c>
      <c r="H215"/>
      <c r="I215" s="13"/>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row>
    <row r="216" spans="1:66" s="11" customFormat="1" ht="90">
      <c r="A216" s="145" t="s">
        <v>253</v>
      </c>
      <c r="B216" s="31" t="s">
        <v>849</v>
      </c>
      <c r="C216" s="32">
        <v>10</v>
      </c>
      <c r="D216" s="32">
        <v>10</v>
      </c>
      <c r="E216" s="32">
        <f t="shared" si="30"/>
        <v>20</v>
      </c>
      <c r="F216" s="77" t="s">
        <v>1396</v>
      </c>
      <c r="G216" s="68" t="s">
        <v>1364</v>
      </c>
      <c r="H216"/>
      <c r="I216" s="9"/>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row>
    <row r="217" spans="1:66" s="11" customFormat="1" ht="45">
      <c r="A217" s="145" t="s">
        <v>254</v>
      </c>
      <c r="B217" s="31" t="s">
        <v>850</v>
      </c>
      <c r="C217" s="32">
        <v>10</v>
      </c>
      <c r="D217" s="32">
        <v>10</v>
      </c>
      <c r="E217" s="32">
        <f t="shared" si="30"/>
        <v>20</v>
      </c>
      <c r="F217" s="77" t="s">
        <v>543</v>
      </c>
      <c r="G217" s="129" t="s">
        <v>1365</v>
      </c>
      <c r="H217"/>
      <c r="I217" s="9"/>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row>
    <row r="218" spans="1:66" s="10" customFormat="1" ht="26.25">
      <c r="A218" s="149"/>
      <c r="B218" s="54" t="s">
        <v>851</v>
      </c>
      <c r="C218" s="34">
        <f>SUM(C219:C224)</f>
        <v>340</v>
      </c>
      <c r="D218" s="34">
        <f t="shared" ref="D218" si="31">SUM(D219:D224)</f>
        <v>260</v>
      </c>
      <c r="E218" s="34">
        <f t="shared" ref="E218" si="32">SUM(E219:E224)</f>
        <v>600</v>
      </c>
      <c r="F218" s="75"/>
      <c r="G218" s="143"/>
      <c r="H218"/>
      <c r="I218" s="9"/>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row>
    <row r="219" spans="1:66" s="14" customFormat="1" ht="90">
      <c r="A219" s="145" t="s">
        <v>255</v>
      </c>
      <c r="B219" s="31" t="s">
        <v>852</v>
      </c>
      <c r="C219" s="32" t="s">
        <v>652</v>
      </c>
      <c r="D219" s="32">
        <v>0</v>
      </c>
      <c r="E219" s="32">
        <f t="shared" ref="E219:E224" si="33">SUM(C219:D219)</f>
        <v>0</v>
      </c>
      <c r="F219" s="83"/>
      <c r="G219" s="68" t="s">
        <v>1247</v>
      </c>
      <c r="H219"/>
      <c r="I219" s="13"/>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row>
    <row r="220" spans="1:66" s="14" customFormat="1" ht="90">
      <c r="A220" s="145" t="s">
        <v>256</v>
      </c>
      <c r="B220" s="31" t="s">
        <v>853</v>
      </c>
      <c r="C220" s="32">
        <v>80</v>
      </c>
      <c r="D220" s="32">
        <v>0</v>
      </c>
      <c r="E220" s="32">
        <f t="shared" si="33"/>
        <v>80</v>
      </c>
      <c r="F220" s="83"/>
      <c r="G220" s="68" t="s">
        <v>1248</v>
      </c>
      <c r="H220"/>
      <c r="I220" s="13"/>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row>
    <row r="221" spans="1:66" s="14" customFormat="1" ht="90">
      <c r="A221" s="145" t="s">
        <v>257</v>
      </c>
      <c r="B221" s="31" t="s">
        <v>854</v>
      </c>
      <c r="C221" s="32">
        <v>80</v>
      </c>
      <c r="D221" s="32">
        <v>80</v>
      </c>
      <c r="E221" s="32">
        <f t="shared" si="33"/>
        <v>160</v>
      </c>
      <c r="F221" s="83"/>
      <c r="G221" s="68" t="s">
        <v>1249</v>
      </c>
      <c r="H221"/>
      <c r="I221" s="13"/>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row>
    <row r="222" spans="1:66" s="14" customFormat="1" ht="90">
      <c r="A222" s="145" t="s">
        <v>258</v>
      </c>
      <c r="B222" s="31" t="s">
        <v>855</v>
      </c>
      <c r="C222" s="32" t="s">
        <v>652</v>
      </c>
      <c r="D222" s="32" t="s">
        <v>652</v>
      </c>
      <c r="E222" s="32">
        <f t="shared" si="33"/>
        <v>0</v>
      </c>
      <c r="F222" s="83"/>
      <c r="G222" s="68" t="s">
        <v>1250</v>
      </c>
      <c r="H222"/>
      <c r="I222" s="13"/>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row>
    <row r="223" spans="1:66" s="14" customFormat="1" ht="90">
      <c r="A223" s="145" t="s">
        <v>259</v>
      </c>
      <c r="B223" s="31" t="s">
        <v>856</v>
      </c>
      <c r="C223" s="32">
        <v>80</v>
      </c>
      <c r="D223" s="32">
        <v>80</v>
      </c>
      <c r="E223" s="32">
        <f t="shared" si="33"/>
        <v>160</v>
      </c>
      <c r="F223" s="83"/>
      <c r="G223" s="68" t="s">
        <v>1249</v>
      </c>
      <c r="H223"/>
      <c r="I223" s="13"/>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row>
    <row r="224" spans="1:66" s="14" customFormat="1" ht="90">
      <c r="A224" s="145" t="s">
        <v>260</v>
      </c>
      <c r="B224" s="31" t="s">
        <v>857</v>
      </c>
      <c r="C224" s="32">
        <v>100</v>
      </c>
      <c r="D224" s="32">
        <v>100</v>
      </c>
      <c r="E224" s="32">
        <f t="shared" si="33"/>
        <v>200</v>
      </c>
      <c r="F224" s="83"/>
      <c r="G224" s="129" t="s">
        <v>1249</v>
      </c>
      <c r="H224"/>
      <c r="I224" s="13"/>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row>
    <row r="225" spans="1:66" s="10" customFormat="1" ht="52.5">
      <c r="A225" s="150"/>
      <c r="B225" s="54" t="s">
        <v>858</v>
      </c>
      <c r="C225" s="34">
        <f>SUM(C226:C231)</f>
        <v>0</v>
      </c>
      <c r="D225" s="34">
        <f t="shared" ref="D225" si="34">SUM(D226:D231)</f>
        <v>0</v>
      </c>
      <c r="E225" s="34">
        <f t="shared" ref="E225" si="35">SUM(E226:E231)</f>
        <v>0</v>
      </c>
      <c r="F225" s="75"/>
      <c r="G225" s="143"/>
      <c r="H225"/>
      <c r="I225" s="9"/>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row>
    <row r="226" spans="1:66" s="11" customFormat="1" ht="90">
      <c r="A226" s="145" t="s">
        <v>261</v>
      </c>
      <c r="B226" s="31" t="s">
        <v>859</v>
      </c>
      <c r="C226" s="32" t="s">
        <v>652</v>
      </c>
      <c r="D226" s="32" t="s">
        <v>652</v>
      </c>
      <c r="E226" s="32">
        <f t="shared" ref="E226:E231" si="36">SUM(C226:D226)</f>
        <v>0</v>
      </c>
      <c r="F226" s="77" t="s">
        <v>1181</v>
      </c>
      <c r="G226" s="68" t="s">
        <v>1249</v>
      </c>
      <c r="H226"/>
      <c r="I226" s="9"/>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row>
    <row r="227" spans="1:66" s="11" customFormat="1" ht="90">
      <c r="A227" s="145" t="s">
        <v>262</v>
      </c>
      <c r="B227" s="31" t="s">
        <v>860</v>
      </c>
      <c r="C227" s="32" t="s">
        <v>652</v>
      </c>
      <c r="D227" s="32" t="s">
        <v>652</v>
      </c>
      <c r="E227" s="32">
        <f t="shared" si="36"/>
        <v>0</v>
      </c>
      <c r="F227" s="77" t="s">
        <v>1180</v>
      </c>
      <c r="G227" s="68" t="s">
        <v>1250</v>
      </c>
      <c r="H227"/>
      <c r="I227" s="9"/>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row>
    <row r="228" spans="1:66" s="11" customFormat="1" ht="90">
      <c r="A228" s="145" t="s">
        <v>263</v>
      </c>
      <c r="B228" s="31" t="s">
        <v>861</v>
      </c>
      <c r="C228" s="32" t="s">
        <v>652</v>
      </c>
      <c r="D228" s="32" t="s">
        <v>652</v>
      </c>
      <c r="E228" s="32">
        <f t="shared" si="36"/>
        <v>0</v>
      </c>
      <c r="F228" s="77" t="s">
        <v>1181</v>
      </c>
      <c r="G228" s="68" t="s">
        <v>1250</v>
      </c>
      <c r="H228"/>
      <c r="I228" s="9"/>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row>
    <row r="229" spans="1:66" s="11" customFormat="1" ht="90">
      <c r="A229" s="145" t="s">
        <v>264</v>
      </c>
      <c r="B229" s="31" t="s">
        <v>862</v>
      </c>
      <c r="C229" s="32" t="s">
        <v>652</v>
      </c>
      <c r="D229" s="32" t="s">
        <v>652</v>
      </c>
      <c r="E229" s="32">
        <f t="shared" si="36"/>
        <v>0</v>
      </c>
      <c r="F229" s="77" t="s">
        <v>1181</v>
      </c>
      <c r="G229" s="68" t="s">
        <v>1249</v>
      </c>
      <c r="H229"/>
      <c r="I229" s="9"/>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row>
    <row r="230" spans="1:66" s="11" customFormat="1" ht="90">
      <c r="A230" s="145" t="s">
        <v>265</v>
      </c>
      <c r="B230" s="31" t="s">
        <v>863</v>
      </c>
      <c r="C230" s="32" t="s">
        <v>652</v>
      </c>
      <c r="D230" s="32" t="s">
        <v>652</v>
      </c>
      <c r="E230" s="32">
        <f t="shared" si="36"/>
        <v>0</v>
      </c>
      <c r="F230" s="77" t="s">
        <v>1180</v>
      </c>
      <c r="G230" s="68" t="s">
        <v>1249</v>
      </c>
      <c r="H230"/>
      <c r="I230" s="9"/>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row>
    <row r="231" spans="1:66" s="11" customFormat="1" ht="90">
      <c r="A231" s="145" t="s">
        <v>266</v>
      </c>
      <c r="B231" s="31" t="s">
        <v>864</v>
      </c>
      <c r="C231" s="32" t="s">
        <v>652</v>
      </c>
      <c r="D231" s="32" t="s">
        <v>652</v>
      </c>
      <c r="E231" s="32">
        <f t="shared" si="36"/>
        <v>0</v>
      </c>
      <c r="F231" s="77" t="s">
        <v>1180</v>
      </c>
      <c r="G231" s="129" t="s">
        <v>70</v>
      </c>
      <c r="H231"/>
      <c r="I231" s="9"/>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row>
    <row r="232" spans="1:66" s="10" customFormat="1" ht="26.25">
      <c r="A232" s="150"/>
      <c r="B232" s="54" t="s">
        <v>865</v>
      </c>
      <c r="C232" s="34">
        <f>SUM(C233:C235)</f>
        <v>120</v>
      </c>
      <c r="D232" s="34">
        <f t="shared" ref="D232" si="37">SUM(D233:D235)</f>
        <v>120</v>
      </c>
      <c r="E232" s="34">
        <f t="shared" ref="E232" si="38">SUM(E233:E235)</f>
        <v>240</v>
      </c>
      <c r="F232" s="75"/>
      <c r="G232" s="143"/>
      <c r="H232"/>
      <c r="I232" s="9"/>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row>
    <row r="233" spans="1:66" s="11" customFormat="1" ht="90">
      <c r="A233" s="145" t="s">
        <v>267</v>
      </c>
      <c r="B233" s="31" t="s">
        <v>866</v>
      </c>
      <c r="C233" s="32">
        <v>40</v>
      </c>
      <c r="D233" s="32">
        <v>40</v>
      </c>
      <c r="E233" s="32">
        <f>SUM(C233:D233)</f>
        <v>80</v>
      </c>
      <c r="F233" s="77" t="s">
        <v>1180</v>
      </c>
      <c r="G233" s="68" t="s">
        <v>1249</v>
      </c>
      <c r="H233"/>
      <c r="I233" s="9"/>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row>
    <row r="234" spans="1:66" s="11" customFormat="1" ht="112.5">
      <c r="A234" s="145" t="s">
        <v>268</v>
      </c>
      <c r="B234" s="31" t="s">
        <v>867</v>
      </c>
      <c r="C234" s="32">
        <v>40</v>
      </c>
      <c r="D234" s="32">
        <v>40</v>
      </c>
      <c r="E234" s="32">
        <f>SUM(C234:D234)</f>
        <v>80</v>
      </c>
      <c r="F234" s="77" t="s">
        <v>1416</v>
      </c>
      <c r="G234" s="68" t="s">
        <v>1249</v>
      </c>
      <c r="H234"/>
      <c r="I234" s="9"/>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row>
    <row r="235" spans="1:66" s="11" customFormat="1" ht="90">
      <c r="A235" s="145" t="s">
        <v>269</v>
      </c>
      <c r="B235" s="31" t="s">
        <v>868</v>
      </c>
      <c r="C235" s="32">
        <v>40</v>
      </c>
      <c r="D235" s="32">
        <v>40</v>
      </c>
      <c r="E235" s="32">
        <f>SUM(C235:D235)</f>
        <v>80</v>
      </c>
      <c r="F235" s="77" t="s">
        <v>1180</v>
      </c>
      <c r="G235" s="68" t="s">
        <v>1249</v>
      </c>
      <c r="H235"/>
      <c r="I235" s="9"/>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row>
    <row r="236" spans="1:66" s="8" customFormat="1" ht="27.75" customHeight="1">
      <c r="A236" s="151" t="s">
        <v>549</v>
      </c>
      <c r="B236" s="61" t="s">
        <v>869</v>
      </c>
      <c r="C236" s="57">
        <f>C237+C251+C265</f>
        <v>810</v>
      </c>
      <c r="D236" s="57">
        <f>D237+D251+D265</f>
        <v>630</v>
      </c>
      <c r="E236" s="57">
        <f t="shared" ref="E236" si="39">SUM(E237+E251+E265)</f>
        <v>1440</v>
      </c>
      <c r="F236" s="84"/>
      <c r="G236" s="134"/>
      <c r="H236"/>
      <c r="I236" s="9"/>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row>
    <row r="237" spans="1:66" s="10" customFormat="1" ht="27.75" customHeight="1">
      <c r="A237" s="150"/>
      <c r="B237" s="54" t="s">
        <v>870</v>
      </c>
      <c r="C237" s="34">
        <f>SUM(C238:C250)</f>
        <v>610</v>
      </c>
      <c r="D237" s="34">
        <f>SUM(D238:D250)</f>
        <v>610</v>
      </c>
      <c r="E237" s="34">
        <f t="shared" ref="E237" si="40">SUM(E238:E250)</f>
        <v>1220</v>
      </c>
      <c r="F237" s="79"/>
      <c r="G237" s="143"/>
      <c r="H237"/>
      <c r="I237" s="9"/>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row>
    <row r="238" spans="1:66" s="14" customFormat="1" ht="45">
      <c r="A238" s="145" t="s">
        <v>270</v>
      </c>
      <c r="B238" s="31" t="s">
        <v>871</v>
      </c>
      <c r="C238" s="32">
        <v>60</v>
      </c>
      <c r="D238" s="32">
        <v>60</v>
      </c>
      <c r="E238" s="32">
        <f t="shared" ref="E238:E250" si="41">SUM(C238:D238)</f>
        <v>120</v>
      </c>
      <c r="F238" s="77" t="s">
        <v>1180</v>
      </c>
      <c r="G238" s="129" t="s">
        <v>73</v>
      </c>
      <c r="H238"/>
      <c r="I238" s="13"/>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row>
    <row r="239" spans="1:66" s="14" customFormat="1" ht="45">
      <c r="A239" s="145" t="s">
        <v>271</v>
      </c>
      <c r="B239" s="31" t="s">
        <v>872</v>
      </c>
      <c r="C239" s="32">
        <v>100</v>
      </c>
      <c r="D239" s="32">
        <v>100</v>
      </c>
      <c r="E239" s="32">
        <f t="shared" si="41"/>
        <v>200</v>
      </c>
      <c r="F239" s="77" t="s">
        <v>1180</v>
      </c>
      <c r="G239" s="129" t="s">
        <v>1251</v>
      </c>
      <c r="H239"/>
      <c r="I239" s="13"/>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row>
    <row r="240" spans="1:66" s="14" customFormat="1" ht="90">
      <c r="A240" s="145" t="s">
        <v>272</v>
      </c>
      <c r="B240" s="31" t="s">
        <v>873</v>
      </c>
      <c r="C240" s="32">
        <v>30</v>
      </c>
      <c r="D240" s="32">
        <v>30</v>
      </c>
      <c r="E240" s="32">
        <f t="shared" si="41"/>
        <v>60</v>
      </c>
      <c r="F240" s="77" t="s">
        <v>1180</v>
      </c>
      <c r="G240" s="129" t="s">
        <v>70</v>
      </c>
      <c r="H240"/>
      <c r="I240" s="13"/>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row>
    <row r="241" spans="1:66" s="14" customFormat="1" ht="45">
      <c r="A241" s="145" t="s">
        <v>273</v>
      </c>
      <c r="B241" s="31" t="s">
        <v>534</v>
      </c>
      <c r="C241" s="32">
        <v>30</v>
      </c>
      <c r="D241" s="32">
        <v>30</v>
      </c>
      <c r="E241" s="32">
        <f t="shared" si="41"/>
        <v>60</v>
      </c>
      <c r="F241" s="77" t="s">
        <v>543</v>
      </c>
      <c r="G241" s="129" t="s">
        <v>69</v>
      </c>
      <c r="H241"/>
      <c r="I241" s="13"/>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row>
    <row r="242" spans="1:66" s="14" customFormat="1" ht="112.5">
      <c r="A242" s="145" t="s">
        <v>274</v>
      </c>
      <c r="B242" s="31" t="s">
        <v>874</v>
      </c>
      <c r="C242" s="32">
        <v>100</v>
      </c>
      <c r="D242" s="32">
        <v>100</v>
      </c>
      <c r="E242" s="32">
        <f t="shared" si="41"/>
        <v>200</v>
      </c>
      <c r="F242" s="77" t="s">
        <v>1417</v>
      </c>
      <c r="G242" s="68" t="s">
        <v>1252</v>
      </c>
      <c r="H242"/>
      <c r="I242" s="13"/>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row>
    <row r="243" spans="1:66" s="14" customFormat="1" ht="135">
      <c r="A243" s="145" t="s">
        <v>275</v>
      </c>
      <c r="B243" s="31" t="s">
        <v>875</v>
      </c>
      <c r="C243" s="32">
        <v>40</v>
      </c>
      <c r="D243" s="32">
        <v>40</v>
      </c>
      <c r="E243" s="32">
        <f t="shared" si="41"/>
        <v>80</v>
      </c>
      <c r="F243" s="77" t="s">
        <v>1418</v>
      </c>
      <c r="G243" s="129" t="s">
        <v>60</v>
      </c>
      <c r="H243"/>
      <c r="I243" s="13"/>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row>
    <row r="244" spans="1:66" s="14" customFormat="1" ht="45">
      <c r="A244" s="145" t="s">
        <v>276</v>
      </c>
      <c r="B244" s="31" t="s">
        <v>876</v>
      </c>
      <c r="C244" s="32">
        <v>0</v>
      </c>
      <c r="D244" s="32">
        <v>0</v>
      </c>
      <c r="E244" s="32">
        <f t="shared" si="41"/>
        <v>0</v>
      </c>
      <c r="F244" s="77" t="s">
        <v>1180</v>
      </c>
      <c r="G244" s="129" t="s">
        <v>67</v>
      </c>
      <c r="H244"/>
      <c r="I244" s="13"/>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row>
    <row r="245" spans="1:66" s="14" customFormat="1" ht="67.5">
      <c r="A245" s="145" t="s">
        <v>277</v>
      </c>
      <c r="B245" s="31" t="s">
        <v>877</v>
      </c>
      <c r="C245" s="32">
        <v>0</v>
      </c>
      <c r="D245" s="32">
        <v>0</v>
      </c>
      <c r="E245" s="32">
        <f t="shared" si="41"/>
        <v>0</v>
      </c>
      <c r="F245" s="77" t="s">
        <v>1180</v>
      </c>
      <c r="G245" s="129" t="s">
        <v>73</v>
      </c>
      <c r="H245"/>
      <c r="I245" s="13"/>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row>
    <row r="246" spans="1:66" s="14" customFormat="1" ht="45">
      <c r="A246" s="145" t="s">
        <v>278</v>
      </c>
      <c r="B246" s="31" t="s">
        <v>878</v>
      </c>
      <c r="C246" s="32">
        <v>100</v>
      </c>
      <c r="D246" s="32">
        <v>100</v>
      </c>
      <c r="E246" s="32">
        <f t="shared" si="41"/>
        <v>200</v>
      </c>
      <c r="F246" s="77" t="s">
        <v>1180</v>
      </c>
      <c r="G246" s="129" t="s">
        <v>60</v>
      </c>
      <c r="H246"/>
      <c r="I246" s="13"/>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row>
    <row r="247" spans="1:66" s="14" customFormat="1" ht="67.5">
      <c r="A247" s="145" t="s">
        <v>279</v>
      </c>
      <c r="B247" s="31" t="s">
        <v>879</v>
      </c>
      <c r="C247" s="32">
        <v>80</v>
      </c>
      <c r="D247" s="32">
        <v>80</v>
      </c>
      <c r="E247" s="32">
        <f t="shared" si="41"/>
        <v>160</v>
      </c>
      <c r="F247" s="77" t="s">
        <v>1180</v>
      </c>
      <c r="G247" s="129" t="s">
        <v>72</v>
      </c>
      <c r="H247"/>
      <c r="I247" s="13"/>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row>
    <row r="248" spans="1:66" s="14" customFormat="1" ht="45">
      <c r="A248" s="145" t="s">
        <v>280</v>
      </c>
      <c r="B248" s="31" t="s">
        <v>1357</v>
      </c>
      <c r="C248" s="32">
        <v>0</v>
      </c>
      <c r="D248" s="32">
        <v>0</v>
      </c>
      <c r="E248" s="32">
        <f t="shared" si="41"/>
        <v>0</v>
      </c>
      <c r="F248" s="77" t="s">
        <v>1180</v>
      </c>
      <c r="G248" s="129" t="s">
        <v>69</v>
      </c>
      <c r="H248"/>
      <c r="I248" s="13"/>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row>
    <row r="249" spans="1:66" s="14" customFormat="1" ht="112.5" customHeight="1">
      <c r="A249" s="145" t="s">
        <v>281</v>
      </c>
      <c r="B249" s="31" t="s">
        <v>880</v>
      </c>
      <c r="C249" s="32">
        <v>20</v>
      </c>
      <c r="D249" s="32">
        <v>20</v>
      </c>
      <c r="E249" s="32">
        <f t="shared" si="41"/>
        <v>40</v>
      </c>
      <c r="F249" s="77" t="s">
        <v>1419</v>
      </c>
      <c r="G249" s="68" t="s">
        <v>1338</v>
      </c>
      <c r="H249"/>
      <c r="I249" s="13"/>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row>
    <row r="250" spans="1:66" s="14" customFormat="1" ht="45">
      <c r="A250" s="145" t="s">
        <v>282</v>
      </c>
      <c r="B250" s="31" t="s">
        <v>881</v>
      </c>
      <c r="C250" s="32">
        <v>50</v>
      </c>
      <c r="D250" s="32">
        <v>50</v>
      </c>
      <c r="E250" s="32">
        <f t="shared" si="41"/>
        <v>100</v>
      </c>
      <c r="F250" s="77" t="s">
        <v>1420</v>
      </c>
      <c r="G250" s="129" t="s">
        <v>64</v>
      </c>
      <c r="H250"/>
      <c r="I250" s="13"/>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row>
    <row r="251" spans="1:66" s="10" customFormat="1" ht="24.75" customHeight="1">
      <c r="A251" s="150"/>
      <c r="B251" s="54" t="s">
        <v>882</v>
      </c>
      <c r="C251" s="34">
        <f>SUM(C252:C264)</f>
        <v>0</v>
      </c>
      <c r="D251" s="34">
        <f>SUM(D252:D264)</f>
        <v>0</v>
      </c>
      <c r="E251" s="34">
        <f t="shared" ref="E251" si="42">SUM(E252:E264)</f>
        <v>0</v>
      </c>
      <c r="F251" s="79"/>
      <c r="G251" s="143"/>
      <c r="H251"/>
      <c r="I251" s="9"/>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row>
    <row r="252" spans="1:66" s="14" customFormat="1" ht="45">
      <c r="A252" s="145" t="s">
        <v>283</v>
      </c>
      <c r="B252" s="31" t="s">
        <v>883</v>
      </c>
      <c r="C252" s="32" t="s">
        <v>652</v>
      </c>
      <c r="D252" s="32" t="s">
        <v>652</v>
      </c>
      <c r="E252" s="32">
        <f t="shared" ref="E252:E264" si="43">SUM(C252:D252)</f>
        <v>0</v>
      </c>
      <c r="F252" s="77" t="s">
        <v>1180</v>
      </c>
      <c r="G252" s="129" t="s">
        <v>70</v>
      </c>
      <c r="H252"/>
      <c r="I252" s="13"/>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row>
    <row r="253" spans="1:66" s="14" customFormat="1" ht="135">
      <c r="A253" s="145" t="s">
        <v>284</v>
      </c>
      <c r="B253" s="31" t="s">
        <v>884</v>
      </c>
      <c r="C253" s="32" t="s">
        <v>652</v>
      </c>
      <c r="D253" s="32" t="s">
        <v>652</v>
      </c>
      <c r="E253" s="32">
        <f t="shared" si="43"/>
        <v>0</v>
      </c>
      <c r="F253" s="77" t="s">
        <v>1180</v>
      </c>
      <c r="G253" s="129" t="s">
        <v>1253</v>
      </c>
      <c r="H253"/>
      <c r="I253" s="13"/>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row>
    <row r="254" spans="1:66" s="14" customFormat="1" ht="90">
      <c r="A254" s="145" t="s">
        <v>285</v>
      </c>
      <c r="B254" s="31" t="s">
        <v>885</v>
      </c>
      <c r="C254" s="32" t="s">
        <v>652</v>
      </c>
      <c r="D254" s="32" t="s">
        <v>652</v>
      </c>
      <c r="E254" s="32">
        <f t="shared" si="43"/>
        <v>0</v>
      </c>
      <c r="F254" s="77" t="s">
        <v>1180</v>
      </c>
      <c r="G254" s="129" t="s">
        <v>60</v>
      </c>
      <c r="H254"/>
      <c r="I254" s="13"/>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row>
    <row r="255" spans="1:66" s="14" customFormat="1" ht="67.5">
      <c r="A255" s="145" t="s">
        <v>286</v>
      </c>
      <c r="B255" s="31" t="s">
        <v>886</v>
      </c>
      <c r="C255" s="32" t="s">
        <v>652</v>
      </c>
      <c r="D255" s="32" t="s">
        <v>652</v>
      </c>
      <c r="E255" s="32">
        <f t="shared" si="43"/>
        <v>0</v>
      </c>
      <c r="F255" s="77" t="s">
        <v>1421</v>
      </c>
      <c r="G255" s="129" t="s">
        <v>68</v>
      </c>
      <c r="H255"/>
      <c r="I255" s="13"/>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row>
    <row r="256" spans="1:66" s="14" customFormat="1" ht="60">
      <c r="A256" s="145" t="s">
        <v>287</v>
      </c>
      <c r="B256" s="31" t="s">
        <v>887</v>
      </c>
      <c r="C256" s="32" t="s">
        <v>652</v>
      </c>
      <c r="D256" s="32" t="s">
        <v>652</v>
      </c>
      <c r="E256" s="32">
        <f t="shared" si="43"/>
        <v>0</v>
      </c>
      <c r="F256" s="77" t="s">
        <v>1421</v>
      </c>
      <c r="G256" s="129" t="s">
        <v>70</v>
      </c>
      <c r="H256"/>
      <c r="I256" s="13"/>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row>
    <row r="257" spans="1:66" s="14" customFormat="1" ht="67.5">
      <c r="A257" s="145" t="s">
        <v>288</v>
      </c>
      <c r="B257" s="31" t="s">
        <v>888</v>
      </c>
      <c r="C257" s="32" t="s">
        <v>652</v>
      </c>
      <c r="D257" s="32" t="s">
        <v>652</v>
      </c>
      <c r="E257" s="32">
        <f t="shared" si="43"/>
        <v>0</v>
      </c>
      <c r="F257" s="77" t="s">
        <v>1393</v>
      </c>
      <c r="G257" s="129" t="s">
        <v>70</v>
      </c>
      <c r="H257"/>
      <c r="I257" s="13"/>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row>
    <row r="258" spans="1:66" s="14" customFormat="1" ht="45">
      <c r="A258" s="145" t="s">
        <v>289</v>
      </c>
      <c r="B258" s="31" t="s">
        <v>889</v>
      </c>
      <c r="C258" s="32" t="s">
        <v>652</v>
      </c>
      <c r="D258" s="32" t="s">
        <v>652</v>
      </c>
      <c r="E258" s="32">
        <f t="shared" si="43"/>
        <v>0</v>
      </c>
      <c r="F258" s="77" t="s">
        <v>1176</v>
      </c>
      <c r="G258" s="129" t="s">
        <v>70</v>
      </c>
      <c r="H258"/>
      <c r="I258" s="13"/>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row>
    <row r="259" spans="1:66" s="14" customFormat="1" ht="67.5">
      <c r="A259" s="145" t="s">
        <v>290</v>
      </c>
      <c r="B259" s="31" t="s">
        <v>890</v>
      </c>
      <c r="C259" s="32" t="s">
        <v>652</v>
      </c>
      <c r="D259" s="32" t="s">
        <v>652</v>
      </c>
      <c r="E259" s="32">
        <f t="shared" si="43"/>
        <v>0</v>
      </c>
      <c r="F259" s="77" t="s">
        <v>544</v>
      </c>
      <c r="G259" s="129" t="s">
        <v>1254</v>
      </c>
      <c r="H259"/>
      <c r="I259" s="13"/>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row>
    <row r="260" spans="1:66" s="14" customFormat="1" ht="45">
      <c r="A260" s="145" t="s">
        <v>291</v>
      </c>
      <c r="B260" s="31" t="s">
        <v>891</v>
      </c>
      <c r="C260" s="32" t="s">
        <v>652</v>
      </c>
      <c r="D260" s="32" t="s">
        <v>652</v>
      </c>
      <c r="E260" s="32">
        <f t="shared" si="43"/>
        <v>0</v>
      </c>
      <c r="F260" s="77" t="s">
        <v>1400</v>
      </c>
      <c r="G260" s="129" t="s">
        <v>69</v>
      </c>
      <c r="H260"/>
      <c r="I260" s="13"/>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row>
    <row r="261" spans="1:66" s="14" customFormat="1" ht="45">
      <c r="A261" s="145" t="s">
        <v>292</v>
      </c>
      <c r="B261" s="31" t="s">
        <v>892</v>
      </c>
      <c r="C261" s="32" t="s">
        <v>652</v>
      </c>
      <c r="D261" s="32" t="s">
        <v>652</v>
      </c>
      <c r="E261" s="32">
        <f t="shared" si="43"/>
        <v>0</v>
      </c>
      <c r="F261" s="77" t="s">
        <v>1422</v>
      </c>
      <c r="G261" s="129" t="s">
        <v>70</v>
      </c>
      <c r="H261"/>
      <c r="I261" s="13"/>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row>
    <row r="262" spans="1:66" s="14" customFormat="1" ht="60">
      <c r="A262" s="145" t="s">
        <v>293</v>
      </c>
      <c r="B262" s="31" t="s">
        <v>893</v>
      </c>
      <c r="C262" s="32" t="s">
        <v>652</v>
      </c>
      <c r="D262" s="32" t="s">
        <v>652</v>
      </c>
      <c r="E262" s="32">
        <f t="shared" si="43"/>
        <v>0</v>
      </c>
      <c r="F262" s="77" t="s">
        <v>1392</v>
      </c>
      <c r="G262" s="129" t="s">
        <v>79</v>
      </c>
      <c r="H262"/>
      <c r="I262" s="13"/>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row>
    <row r="263" spans="1:66" s="14" customFormat="1" ht="67.5">
      <c r="A263" s="145" t="s">
        <v>294</v>
      </c>
      <c r="B263" s="31" t="s">
        <v>894</v>
      </c>
      <c r="C263" s="32" t="s">
        <v>652</v>
      </c>
      <c r="D263" s="32" t="s">
        <v>652</v>
      </c>
      <c r="E263" s="32">
        <f t="shared" si="43"/>
        <v>0</v>
      </c>
      <c r="F263" s="77" t="s">
        <v>1396</v>
      </c>
      <c r="G263" s="129" t="s">
        <v>70</v>
      </c>
      <c r="H263"/>
      <c r="I263" s="13"/>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row>
    <row r="264" spans="1:66" s="14" customFormat="1" ht="112.5">
      <c r="A264" s="145" t="s">
        <v>295</v>
      </c>
      <c r="B264" s="31" t="s">
        <v>895</v>
      </c>
      <c r="C264" s="32" t="s">
        <v>652</v>
      </c>
      <c r="D264" s="32" t="s">
        <v>652</v>
      </c>
      <c r="E264" s="32">
        <f t="shared" si="43"/>
        <v>0</v>
      </c>
      <c r="F264" s="77" t="s">
        <v>1180</v>
      </c>
      <c r="G264" s="68" t="s">
        <v>1255</v>
      </c>
      <c r="H264"/>
      <c r="I264" s="13"/>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row>
    <row r="265" spans="1:66" s="10" customFormat="1" ht="24.75" customHeight="1">
      <c r="A265" s="149"/>
      <c r="B265" s="54" t="s">
        <v>50</v>
      </c>
      <c r="C265" s="34">
        <f>SUM(C266:C268)</f>
        <v>200</v>
      </c>
      <c r="D265" s="34">
        <f>SUM(D266:D268)</f>
        <v>20</v>
      </c>
      <c r="E265" s="34">
        <f>SUM(E266:E268)</f>
        <v>220</v>
      </c>
      <c r="F265" s="79"/>
      <c r="G265" s="143"/>
      <c r="H265"/>
      <c r="I265" s="9"/>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row>
    <row r="266" spans="1:66" s="14" customFormat="1" ht="90">
      <c r="A266" s="145" t="s">
        <v>296</v>
      </c>
      <c r="B266" s="31" t="s">
        <v>896</v>
      </c>
      <c r="C266" s="32">
        <v>80</v>
      </c>
      <c r="D266" s="32">
        <v>0</v>
      </c>
      <c r="E266" s="32">
        <f>SUM(C266:D266)</f>
        <v>80</v>
      </c>
      <c r="F266" s="77" t="s">
        <v>10</v>
      </c>
      <c r="G266" s="68" t="s">
        <v>1344</v>
      </c>
      <c r="H266"/>
      <c r="I266" s="13"/>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row>
    <row r="267" spans="1:66" s="14" customFormat="1" ht="135">
      <c r="A267" s="145" t="s">
        <v>297</v>
      </c>
      <c r="B267" s="31" t="s">
        <v>897</v>
      </c>
      <c r="C267" s="32">
        <v>100</v>
      </c>
      <c r="D267" s="32">
        <v>0</v>
      </c>
      <c r="E267" s="32">
        <f>SUM(C267:D267)</f>
        <v>100</v>
      </c>
      <c r="F267" s="77" t="s">
        <v>11</v>
      </c>
      <c r="G267" s="129" t="s">
        <v>1366</v>
      </c>
      <c r="H267"/>
      <c r="I267" s="13"/>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row>
    <row r="268" spans="1:66" s="14" customFormat="1" ht="45">
      <c r="A268" s="145" t="s">
        <v>298</v>
      </c>
      <c r="B268" s="31" t="s">
        <v>898</v>
      </c>
      <c r="C268" s="32">
        <v>20</v>
      </c>
      <c r="D268" s="32">
        <v>20</v>
      </c>
      <c r="E268" s="32">
        <f>SUM(C268:D268)</f>
        <v>40</v>
      </c>
      <c r="F268" s="77" t="s">
        <v>1180</v>
      </c>
      <c r="G268" s="129" t="s">
        <v>70</v>
      </c>
      <c r="H268"/>
      <c r="I268" s="13"/>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row>
    <row r="269" spans="1:66" s="2" customFormat="1" ht="24" customHeight="1">
      <c r="A269" s="152" t="s">
        <v>550</v>
      </c>
      <c r="B269" s="61" t="s">
        <v>899</v>
      </c>
      <c r="C269" s="57">
        <f>C270+C279+C284+C286+C290+C294+C297</f>
        <v>750</v>
      </c>
      <c r="D269" s="57">
        <f t="shared" ref="D269:E269" si="44">D270+D279+D284+D286+D290+D294+D297</f>
        <v>280</v>
      </c>
      <c r="E269" s="57">
        <f t="shared" si="44"/>
        <v>1030</v>
      </c>
      <c r="F269" s="85"/>
      <c r="G269" s="128"/>
      <c r="H269"/>
      <c r="I269" s="6"/>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c r="BM269" s="41"/>
      <c r="BN269" s="41"/>
    </row>
    <row r="270" spans="1:66" s="1" customFormat="1" ht="26.25">
      <c r="A270" s="148"/>
      <c r="B270" s="54" t="s">
        <v>900</v>
      </c>
      <c r="C270" s="34">
        <f>SUM(C271:C278)</f>
        <v>490</v>
      </c>
      <c r="D270" s="34">
        <f>SUM(D271:D278)</f>
        <v>0</v>
      </c>
      <c r="E270" s="34">
        <f t="shared" ref="E270" si="45">SUM(E271:E278)</f>
        <v>490</v>
      </c>
      <c r="F270" s="86"/>
      <c r="G270" s="125"/>
      <c r="H270"/>
      <c r="I270" s="6"/>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41"/>
      <c r="BM270" s="41"/>
      <c r="BN270" s="41"/>
    </row>
    <row r="271" spans="1:66" s="3" customFormat="1" ht="45">
      <c r="A271" s="145" t="s">
        <v>299</v>
      </c>
      <c r="B271" s="31" t="s">
        <v>901</v>
      </c>
      <c r="C271" s="32">
        <v>100</v>
      </c>
      <c r="D271" s="32">
        <v>0</v>
      </c>
      <c r="E271" s="32">
        <f t="shared" ref="E271:E278" si="46">SUM(C271:D271)</f>
        <v>100</v>
      </c>
      <c r="F271" s="77" t="s">
        <v>12</v>
      </c>
      <c r="G271" s="129" t="s">
        <v>77</v>
      </c>
      <c r="H271"/>
      <c r="I271" s="45"/>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6"/>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row>
    <row r="272" spans="1:66" s="3" customFormat="1" ht="45">
      <c r="A272" s="145" t="s">
        <v>300</v>
      </c>
      <c r="B272" s="31" t="s">
        <v>902</v>
      </c>
      <c r="C272" s="32">
        <v>45</v>
      </c>
      <c r="D272" s="32">
        <v>0</v>
      </c>
      <c r="E272" s="32">
        <f t="shared" si="46"/>
        <v>45</v>
      </c>
      <c r="F272" s="77" t="s">
        <v>13</v>
      </c>
      <c r="G272" s="129" t="s">
        <v>81</v>
      </c>
      <c r="H272"/>
      <c r="I272" s="45"/>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6"/>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row>
    <row r="273" spans="1:66" s="3" customFormat="1" ht="45">
      <c r="A273" s="145" t="s">
        <v>301</v>
      </c>
      <c r="B273" s="31" t="s">
        <v>535</v>
      </c>
      <c r="C273" s="32">
        <v>20</v>
      </c>
      <c r="D273" s="32">
        <v>0</v>
      </c>
      <c r="E273" s="32">
        <f t="shared" si="46"/>
        <v>20</v>
      </c>
      <c r="F273" s="77" t="s">
        <v>11</v>
      </c>
      <c r="G273" s="129" t="s">
        <v>82</v>
      </c>
      <c r="H273"/>
      <c r="I273" s="45"/>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6"/>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row>
    <row r="274" spans="1:66" s="3" customFormat="1" ht="45">
      <c r="A274" s="145" t="s">
        <v>302</v>
      </c>
      <c r="B274" s="31" t="s">
        <v>903</v>
      </c>
      <c r="C274" s="32">
        <v>35</v>
      </c>
      <c r="D274" s="32">
        <v>0</v>
      </c>
      <c r="E274" s="32">
        <f t="shared" si="46"/>
        <v>35</v>
      </c>
      <c r="F274" s="77" t="s">
        <v>14</v>
      </c>
      <c r="G274" s="129" t="s">
        <v>1284</v>
      </c>
      <c r="H274"/>
      <c r="I274" s="45"/>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6"/>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row>
    <row r="275" spans="1:66" s="3" customFormat="1" ht="67.5">
      <c r="A275" s="145" t="s">
        <v>303</v>
      </c>
      <c r="B275" s="31" t="s">
        <v>904</v>
      </c>
      <c r="C275" s="32">
        <v>25</v>
      </c>
      <c r="D275" s="32">
        <v>0</v>
      </c>
      <c r="E275" s="32">
        <f t="shared" si="46"/>
        <v>25</v>
      </c>
      <c r="F275" s="77" t="s">
        <v>13</v>
      </c>
      <c r="G275" s="129" t="s">
        <v>1284</v>
      </c>
      <c r="H275"/>
      <c r="I275" s="45"/>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6"/>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row>
    <row r="276" spans="1:66" s="3" customFormat="1" ht="45">
      <c r="A276" s="145" t="s">
        <v>304</v>
      </c>
      <c r="B276" s="31" t="s">
        <v>905</v>
      </c>
      <c r="C276" s="32">
        <v>25</v>
      </c>
      <c r="D276" s="32">
        <v>0</v>
      </c>
      <c r="E276" s="32">
        <f t="shared" si="46"/>
        <v>25</v>
      </c>
      <c r="F276" s="77" t="s">
        <v>15</v>
      </c>
      <c r="G276" s="129" t="s">
        <v>1367</v>
      </c>
      <c r="H276"/>
      <c r="I276" s="45"/>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6"/>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row>
    <row r="277" spans="1:66" s="3" customFormat="1" ht="90">
      <c r="A277" s="145" t="s">
        <v>305</v>
      </c>
      <c r="B277" s="31" t="s">
        <v>906</v>
      </c>
      <c r="C277" s="32" t="s">
        <v>652</v>
      </c>
      <c r="D277" s="32">
        <v>0</v>
      </c>
      <c r="E277" s="32">
        <f t="shared" si="46"/>
        <v>0</v>
      </c>
      <c r="F277" s="77" t="s">
        <v>16</v>
      </c>
      <c r="G277" s="129" t="s">
        <v>1256</v>
      </c>
      <c r="H277"/>
      <c r="I277" s="45"/>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6"/>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row>
    <row r="278" spans="1:66" s="3" customFormat="1" ht="112.5">
      <c r="A278" s="145" t="s">
        <v>306</v>
      </c>
      <c r="B278" s="31" t="s">
        <v>907</v>
      </c>
      <c r="C278" s="32">
        <v>240</v>
      </c>
      <c r="D278" s="32">
        <v>0</v>
      </c>
      <c r="E278" s="32">
        <f t="shared" si="46"/>
        <v>240</v>
      </c>
      <c r="F278" s="77" t="s">
        <v>17</v>
      </c>
      <c r="G278" s="129" t="s">
        <v>1257</v>
      </c>
      <c r="H278"/>
      <c r="I278" s="45"/>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6"/>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row>
    <row r="279" spans="1:66" s="1" customFormat="1" ht="26.25">
      <c r="A279" s="148"/>
      <c r="B279" s="54" t="s">
        <v>908</v>
      </c>
      <c r="C279" s="34">
        <f>SUM(C280:C283)</f>
        <v>0</v>
      </c>
      <c r="D279" s="34">
        <f>SUM(D280:D283)</f>
        <v>0</v>
      </c>
      <c r="E279" s="34">
        <f t="shared" ref="E279" si="47">SUM(E280:E283)</f>
        <v>0</v>
      </c>
      <c r="F279" s="87"/>
      <c r="G279" s="135"/>
      <c r="H279"/>
      <c r="I279" s="6"/>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41"/>
      <c r="BM279" s="41"/>
      <c r="BN279" s="41"/>
    </row>
    <row r="280" spans="1:66" s="3" customFormat="1" ht="67.5">
      <c r="A280" s="145" t="s">
        <v>307</v>
      </c>
      <c r="B280" s="31" t="s">
        <v>909</v>
      </c>
      <c r="C280" s="32" t="s">
        <v>652</v>
      </c>
      <c r="D280" s="32" t="s">
        <v>652</v>
      </c>
      <c r="E280" s="32">
        <f>SUM(C280:D280)</f>
        <v>0</v>
      </c>
      <c r="F280" s="77" t="s">
        <v>1182</v>
      </c>
      <c r="G280" s="129" t="s">
        <v>1258</v>
      </c>
      <c r="H280"/>
      <c r="I280" s="45"/>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6"/>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row>
    <row r="281" spans="1:66" s="3" customFormat="1" ht="135">
      <c r="A281" s="145" t="s">
        <v>308</v>
      </c>
      <c r="B281" s="31" t="s">
        <v>910</v>
      </c>
      <c r="C281" s="32" t="s">
        <v>652</v>
      </c>
      <c r="D281" s="32" t="s">
        <v>652</v>
      </c>
      <c r="E281" s="32">
        <f>SUM(C281:D281)</f>
        <v>0</v>
      </c>
      <c r="F281" s="77" t="s">
        <v>1183</v>
      </c>
      <c r="G281" s="129" t="s">
        <v>1251</v>
      </c>
      <c r="H281"/>
      <c r="I281" s="45"/>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6"/>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row>
    <row r="282" spans="1:66" s="3" customFormat="1" ht="45">
      <c r="A282" s="145" t="s">
        <v>309</v>
      </c>
      <c r="B282" s="31" t="s">
        <v>911</v>
      </c>
      <c r="C282" s="32" t="s">
        <v>652</v>
      </c>
      <c r="D282" s="32" t="s">
        <v>652</v>
      </c>
      <c r="E282" s="32">
        <f>SUM(C282:D282)</f>
        <v>0</v>
      </c>
      <c r="F282" s="77" t="s">
        <v>1184</v>
      </c>
      <c r="G282" s="129" t="s">
        <v>79</v>
      </c>
      <c r="H282"/>
      <c r="I282" s="45"/>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6"/>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row>
    <row r="283" spans="1:66" s="3" customFormat="1" ht="45">
      <c r="A283" s="145" t="s">
        <v>310</v>
      </c>
      <c r="B283" s="31" t="s">
        <v>912</v>
      </c>
      <c r="C283" s="32" t="s">
        <v>652</v>
      </c>
      <c r="D283" s="32" t="s">
        <v>652</v>
      </c>
      <c r="E283" s="32">
        <f>SUM(C283:D283)</f>
        <v>0</v>
      </c>
      <c r="F283" s="77" t="s">
        <v>545</v>
      </c>
      <c r="G283" s="129" t="s">
        <v>69</v>
      </c>
      <c r="H283"/>
      <c r="I283" s="45"/>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6"/>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row>
    <row r="284" spans="1:66" s="1" customFormat="1" ht="24.75" customHeight="1">
      <c r="A284" s="148"/>
      <c r="B284" s="54" t="s">
        <v>1358</v>
      </c>
      <c r="C284" s="34">
        <f>C285</f>
        <v>20</v>
      </c>
      <c r="D284" s="34">
        <f>D285</f>
        <v>20</v>
      </c>
      <c r="E284" s="34">
        <f t="shared" ref="E284" si="48">E285</f>
        <v>40</v>
      </c>
      <c r="F284" s="75"/>
      <c r="G284" s="125"/>
      <c r="H284"/>
      <c r="I284" s="6"/>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41"/>
      <c r="BN284" s="41"/>
    </row>
    <row r="285" spans="1:66" s="3" customFormat="1" ht="45">
      <c r="A285" s="145" t="s">
        <v>311</v>
      </c>
      <c r="B285" s="31" t="s">
        <v>913</v>
      </c>
      <c r="C285" s="32">
        <v>20</v>
      </c>
      <c r="D285" s="32">
        <v>20</v>
      </c>
      <c r="E285" s="32">
        <f>SUM(C285:D285)</f>
        <v>40</v>
      </c>
      <c r="F285" s="77" t="s">
        <v>1178</v>
      </c>
      <c r="G285" s="129" t="s">
        <v>79</v>
      </c>
      <c r="H285"/>
      <c r="I285" s="45"/>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6"/>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row>
    <row r="286" spans="1:66" s="1" customFormat="1" ht="26.25">
      <c r="A286" s="148"/>
      <c r="B286" s="54" t="s">
        <v>51</v>
      </c>
      <c r="C286" s="34">
        <f>SUM(C287:C289)</f>
        <v>160</v>
      </c>
      <c r="D286" s="34">
        <f>SUM(D287:D289)</f>
        <v>100</v>
      </c>
      <c r="E286" s="34">
        <f t="shared" ref="E286" si="49">SUM(E287:E289)</f>
        <v>260</v>
      </c>
      <c r="F286" s="75"/>
      <c r="G286" s="125"/>
      <c r="H286"/>
      <c r="I286" s="6"/>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c r="BM286" s="41"/>
      <c r="BN286" s="41"/>
    </row>
    <row r="287" spans="1:66" s="3" customFormat="1" ht="90">
      <c r="A287" s="145" t="s">
        <v>312</v>
      </c>
      <c r="B287" s="31" t="s">
        <v>914</v>
      </c>
      <c r="C287" s="32">
        <v>80</v>
      </c>
      <c r="D287" s="32">
        <v>0</v>
      </c>
      <c r="E287" s="32">
        <f>SUM(C287:D287)</f>
        <v>80</v>
      </c>
      <c r="F287" s="83"/>
      <c r="G287" s="68" t="s">
        <v>1339</v>
      </c>
      <c r="H287"/>
      <c r="I287" s="45"/>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6"/>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row>
    <row r="288" spans="1:66" s="3" customFormat="1" ht="90">
      <c r="A288" s="145" t="s">
        <v>313</v>
      </c>
      <c r="B288" s="31" t="s">
        <v>915</v>
      </c>
      <c r="C288" s="32">
        <v>80</v>
      </c>
      <c r="D288" s="32">
        <v>0</v>
      </c>
      <c r="E288" s="32">
        <f>SUM(C288:D288)</f>
        <v>80</v>
      </c>
      <c r="F288" s="83"/>
      <c r="G288" s="68" t="s">
        <v>1259</v>
      </c>
      <c r="H288"/>
      <c r="I288" s="45"/>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6"/>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row>
    <row r="289" spans="1:66" s="3" customFormat="1" ht="90">
      <c r="A289" s="145" t="s">
        <v>314</v>
      </c>
      <c r="B289" s="31" t="s">
        <v>916</v>
      </c>
      <c r="C289" s="32">
        <v>0</v>
      </c>
      <c r="D289" s="32">
        <v>100</v>
      </c>
      <c r="E289" s="32">
        <f>SUM(C289:D289)</f>
        <v>100</v>
      </c>
      <c r="F289" s="83"/>
      <c r="G289" s="68" t="s">
        <v>1378</v>
      </c>
      <c r="H289"/>
      <c r="I289" s="45"/>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6"/>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row>
    <row r="290" spans="1:66" s="4" customFormat="1" ht="29.25" customHeight="1">
      <c r="A290" s="148"/>
      <c r="B290" s="54" t="s">
        <v>52</v>
      </c>
      <c r="C290" s="34">
        <f>SUM(C291:C293)</f>
        <v>0</v>
      </c>
      <c r="D290" s="34">
        <f>SUM(D291:D293)</f>
        <v>80</v>
      </c>
      <c r="E290" s="34">
        <f t="shared" ref="E290" si="50">SUM(E291:E293)</f>
        <v>80</v>
      </c>
      <c r="F290" s="75"/>
      <c r="G290" s="125"/>
      <c r="H290"/>
      <c r="I290" s="7"/>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row>
    <row r="291" spans="1:66" s="3" customFormat="1" ht="67.5">
      <c r="A291" s="145" t="s">
        <v>315</v>
      </c>
      <c r="B291" s="31" t="s">
        <v>917</v>
      </c>
      <c r="C291" s="32">
        <v>0</v>
      </c>
      <c r="D291" s="32">
        <v>80</v>
      </c>
      <c r="E291" s="32">
        <f t="shared" ref="E291:E296" si="51">SUM(C291:D291)</f>
        <v>80</v>
      </c>
      <c r="F291" s="83"/>
      <c r="G291" s="68" t="s">
        <v>1260</v>
      </c>
      <c r="H291"/>
      <c r="I291" s="45"/>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6"/>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row>
    <row r="292" spans="1:66" s="3" customFormat="1" ht="90">
      <c r="A292" s="145" t="s">
        <v>316</v>
      </c>
      <c r="B292" s="31" t="s">
        <v>918</v>
      </c>
      <c r="C292" s="32">
        <v>0</v>
      </c>
      <c r="D292" s="32" t="s">
        <v>652</v>
      </c>
      <c r="E292" s="32">
        <f t="shared" si="51"/>
        <v>0</v>
      </c>
      <c r="F292" s="83"/>
      <c r="G292" s="68" t="s">
        <v>1261</v>
      </c>
      <c r="H292"/>
      <c r="I292" s="45"/>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6"/>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row>
    <row r="293" spans="1:66" s="3" customFormat="1" ht="90">
      <c r="A293" s="145" t="s">
        <v>317</v>
      </c>
      <c r="B293" s="31" t="s">
        <v>919</v>
      </c>
      <c r="C293" s="32">
        <v>0</v>
      </c>
      <c r="D293" s="32" t="s">
        <v>652</v>
      </c>
      <c r="E293" s="32">
        <f t="shared" si="51"/>
        <v>0</v>
      </c>
      <c r="F293" s="83"/>
      <c r="G293" s="68" t="s">
        <v>1261</v>
      </c>
      <c r="H293"/>
      <c r="I293" s="45"/>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6"/>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row>
    <row r="294" spans="1:66" s="1" customFormat="1" ht="22.5" customHeight="1">
      <c r="A294" s="148"/>
      <c r="B294" s="54" t="s">
        <v>58</v>
      </c>
      <c r="C294" s="34">
        <f>SUM(C295:C296)</f>
        <v>80</v>
      </c>
      <c r="D294" s="34">
        <f>SUM(D295:D296)</f>
        <v>80</v>
      </c>
      <c r="E294" s="34">
        <f t="shared" si="51"/>
        <v>160</v>
      </c>
      <c r="F294" s="79"/>
      <c r="G294" s="125"/>
      <c r="H294"/>
      <c r="I294" s="6"/>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41"/>
      <c r="BM294" s="41"/>
      <c r="BN294" s="41"/>
    </row>
    <row r="295" spans="1:66" s="1" customFormat="1" ht="123" customHeight="1">
      <c r="A295" s="145" t="s">
        <v>318</v>
      </c>
      <c r="B295" s="31" t="s">
        <v>920</v>
      </c>
      <c r="C295" s="32">
        <v>80</v>
      </c>
      <c r="D295" s="32">
        <v>80</v>
      </c>
      <c r="E295" s="32">
        <f t="shared" si="51"/>
        <v>160</v>
      </c>
      <c r="F295" s="83"/>
      <c r="G295" s="68" t="s">
        <v>1249</v>
      </c>
      <c r="H295"/>
      <c r="I295" s="6"/>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41"/>
      <c r="BM295" s="41"/>
      <c r="BN295" s="41"/>
    </row>
    <row r="296" spans="1:66" s="3" customFormat="1" ht="90">
      <c r="A296" s="145" t="s">
        <v>319</v>
      </c>
      <c r="B296" s="31" t="s">
        <v>921</v>
      </c>
      <c r="C296" s="32" t="s">
        <v>652</v>
      </c>
      <c r="D296" s="32" t="s">
        <v>652</v>
      </c>
      <c r="E296" s="32">
        <f t="shared" si="51"/>
        <v>0</v>
      </c>
      <c r="F296" s="83"/>
      <c r="G296" s="68" t="s">
        <v>1249</v>
      </c>
      <c r="H296"/>
      <c r="I296" s="45"/>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6"/>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row>
    <row r="297" spans="1:66" s="4" customFormat="1" ht="22.5" customHeight="1">
      <c r="A297" s="148"/>
      <c r="B297" s="54" t="s">
        <v>922</v>
      </c>
      <c r="C297" s="34">
        <f>SUM(C298:C302)</f>
        <v>0</v>
      </c>
      <c r="D297" s="34">
        <f>SUM(D298:D302)</f>
        <v>0</v>
      </c>
      <c r="E297" s="34">
        <f t="shared" ref="E297" si="52">SUM(E298:E302)</f>
        <v>0</v>
      </c>
      <c r="F297" s="79"/>
      <c r="G297" s="125"/>
      <c r="H297"/>
      <c r="I297" s="7"/>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row>
    <row r="298" spans="1:66" s="3" customFormat="1" ht="90">
      <c r="A298" s="145" t="s">
        <v>320</v>
      </c>
      <c r="B298" s="31" t="s">
        <v>923</v>
      </c>
      <c r="C298" s="32">
        <v>0</v>
      </c>
      <c r="D298" s="32">
        <v>0</v>
      </c>
      <c r="E298" s="32">
        <f>SUM(C298:D298)</f>
        <v>0</v>
      </c>
      <c r="F298" s="83"/>
      <c r="G298" s="68" t="s">
        <v>1249</v>
      </c>
      <c r="H298"/>
      <c r="I298" s="45"/>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6"/>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row>
    <row r="299" spans="1:66" s="3" customFormat="1" ht="90">
      <c r="A299" s="145" t="s">
        <v>321</v>
      </c>
      <c r="B299" s="31" t="s">
        <v>924</v>
      </c>
      <c r="C299" s="32">
        <v>0</v>
      </c>
      <c r="D299" s="32">
        <v>0</v>
      </c>
      <c r="E299" s="32">
        <f>SUM(C299:D299)</f>
        <v>0</v>
      </c>
      <c r="F299" s="83"/>
      <c r="G299" s="68" t="s">
        <v>1249</v>
      </c>
      <c r="H299"/>
      <c r="I299" s="45"/>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6"/>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row>
    <row r="300" spans="1:66" s="3" customFormat="1" ht="90">
      <c r="A300" s="145" t="s">
        <v>322</v>
      </c>
      <c r="B300" s="31" t="s">
        <v>536</v>
      </c>
      <c r="C300" s="32">
        <v>0</v>
      </c>
      <c r="D300" s="32">
        <v>0</v>
      </c>
      <c r="E300" s="32">
        <f>SUM(C300:D300)</f>
        <v>0</v>
      </c>
      <c r="F300" s="83"/>
      <c r="G300" s="68" t="s">
        <v>1248</v>
      </c>
      <c r="H300"/>
      <c r="I300" s="45"/>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6"/>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row>
    <row r="301" spans="1:66" s="3" customFormat="1" ht="90">
      <c r="A301" s="145" t="s">
        <v>323</v>
      </c>
      <c r="B301" s="31" t="s">
        <v>537</v>
      </c>
      <c r="C301" s="32">
        <v>0</v>
      </c>
      <c r="D301" s="32">
        <v>0</v>
      </c>
      <c r="E301" s="32">
        <f>SUM(C301:D301)</f>
        <v>0</v>
      </c>
      <c r="F301" s="83"/>
      <c r="G301" s="68" t="s">
        <v>1248</v>
      </c>
      <c r="H301"/>
      <c r="I301" s="45"/>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6"/>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row>
    <row r="302" spans="1:66" s="3" customFormat="1" ht="90">
      <c r="A302" s="145" t="s">
        <v>324</v>
      </c>
      <c r="B302" s="31" t="s">
        <v>925</v>
      </c>
      <c r="C302" s="32">
        <v>0</v>
      </c>
      <c r="D302" s="32">
        <v>0</v>
      </c>
      <c r="E302" s="32">
        <f>SUM(C302:D302)</f>
        <v>0</v>
      </c>
      <c r="F302" s="83"/>
      <c r="G302" s="68" t="s">
        <v>1248</v>
      </c>
      <c r="H302"/>
      <c r="I302" s="45"/>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6"/>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row>
    <row r="303" spans="1:66" s="8" customFormat="1" ht="25.5" customHeight="1">
      <c r="A303" s="151" t="s">
        <v>551</v>
      </c>
      <c r="B303" s="61" t="s">
        <v>926</v>
      </c>
      <c r="C303" s="57">
        <f>C304+C315+C331+C336+C366+C374+C376</f>
        <v>6565</v>
      </c>
      <c r="D303" s="57">
        <f>D304+D315+D331+D336+D366+D374+D376</f>
        <v>1335</v>
      </c>
      <c r="E303" s="57">
        <f t="shared" ref="E303" si="53">E304+E315+E331+E336+E366+E374+E376</f>
        <v>7900</v>
      </c>
      <c r="F303" s="88"/>
      <c r="G303" s="128"/>
      <c r="H303"/>
      <c r="I303" s="17"/>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row>
    <row r="304" spans="1:66" s="10" customFormat="1" ht="26.25">
      <c r="A304" s="148"/>
      <c r="B304" s="54" t="s">
        <v>927</v>
      </c>
      <c r="C304" s="34">
        <f>SUM(C305:C314)</f>
        <v>165</v>
      </c>
      <c r="D304" s="34">
        <f>SUM(D305:D314)</f>
        <v>165</v>
      </c>
      <c r="E304" s="34">
        <f t="shared" ref="E304" si="54">SUM(E305:E314)</f>
        <v>330</v>
      </c>
      <c r="F304" s="75"/>
      <c r="G304" s="125"/>
      <c r="H304"/>
      <c r="I304" s="17"/>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row>
    <row r="305" spans="1:66" s="11" customFormat="1" ht="45">
      <c r="A305" s="145" t="s">
        <v>325</v>
      </c>
      <c r="B305" s="31" t="s">
        <v>928</v>
      </c>
      <c r="C305" s="32">
        <v>20</v>
      </c>
      <c r="D305" s="32">
        <v>20</v>
      </c>
      <c r="E305" s="32">
        <f t="shared" ref="E305:E314" si="55">SUM(C305:D305)</f>
        <v>40</v>
      </c>
      <c r="F305" s="77" t="s">
        <v>1396</v>
      </c>
      <c r="G305" s="129" t="s">
        <v>79</v>
      </c>
      <c r="H305"/>
      <c r="I305" s="17"/>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row>
    <row r="306" spans="1:66" s="11" customFormat="1" ht="45">
      <c r="A306" s="145" t="s">
        <v>326</v>
      </c>
      <c r="B306" s="31" t="s">
        <v>929</v>
      </c>
      <c r="C306" s="32">
        <v>20</v>
      </c>
      <c r="D306" s="32">
        <v>20</v>
      </c>
      <c r="E306" s="32">
        <f t="shared" si="55"/>
        <v>40</v>
      </c>
      <c r="F306" s="77" t="s">
        <v>1396</v>
      </c>
      <c r="G306" s="129" t="s">
        <v>69</v>
      </c>
      <c r="H306"/>
      <c r="I306" s="17"/>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row>
    <row r="307" spans="1:66" s="11" customFormat="1" ht="67.5">
      <c r="A307" s="145" t="s">
        <v>327</v>
      </c>
      <c r="B307" s="31" t="s">
        <v>930</v>
      </c>
      <c r="C307" s="32">
        <v>0</v>
      </c>
      <c r="D307" s="32">
        <v>0</v>
      </c>
      <c r="E307" s="32">
        <f t="shared" si="55"/>
        <v>0</v>
      </c>
      <c r="F307" s="77" t="s">
        <v>1423</v>
      </c>
      <c r="G307" s="129" t="s">
        <v>71</v>
      </c>
      <c r="H307"/>
      <c r="I307" s="17"/>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row>
    <row r="308" spans="1:66" s="11" customFormat="1" ht="45">
      <c r="A308" s="145" t="s">
        <v>328</v>
      </c>
      <c r="B308" s="31" t="s">
        <v>931</v>
      </c>
      <c r="C308" s="32">
        <v>25</v>
      </c>
      <c r="D308" s="32">
        <v>25</v>
      </c>
      <c r="E308" s="32">
        <f t="shared" si="55"/>
        <v>50</v>
      </c>
      <c r="F308" s="77" t="s">
        <v>1396</v>
      </c>
      <c r="G308" s="129" t="s">
        <v>75</v>
      </c>
      <c r="H308"/>
      <c r="I308" s="17"/>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row>
    <row r="309" spans="1:66" s="11" customFormat="1" ht="45">
      <c r="A309" s="145" t="s">
        <v>329</v>
      </c>
      <c r="B309" s="31" t="s">
        <v>932</v>
      </c>
      <c r="C309" s="32">
        <v>20</v>
      </c>
      <c r="D309" s="32">
        <v>20</v>
      </c>
      <c r="E309" s="32">
        <f t="shared" si="55"/>
        <v>40</v>
      </c>
      <c r="F309" s="77" t="s">
        <v>1396</v>
      </c>
      <c r="G309" s="129" t="s">
        <v>69</v>
      </c>
      <c r="H309"/>
      <c r="I309" s="17"/>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row>
    <row r="310" spans="1:66" s="11" customFormat="1" ht="60">
      <c r="A310" s="145" t="s">
        <v>330</v>
      </c>
      <c r="B310" s="31" t="s">
        <v>933</v>
      </c>
      <c r="C310" s="32">
        <v>0</v>
      </c>
      <c r="D310" s="32">
        <v>0</v>
      </c>
      <c r="E310" s="32">
        <f t="shared" si="55"/>
        <v>0</v>
      </c>
      <c r="F310" s="77" t="s">
        <v>1423</v>
      </c>
      <c r="G310" s="129" t="s">
        <v>69</v>
      </c>
      <c r="H310"/>
      <c r="I310" s="17"/>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row>
    <row r="311" spans="1:66" s="11" customFormat="1" ht="45">
      <c r="A311" s="145" t="s">
        <v>331</v>
      </c>
      <c r="B311" s="31" t="s">
        <v>934</v>
      </c>
      <c r="C311" s="32">
        <v>10</v>
      </c>
      <c r="D311" s="32">
        <v>10</v>
      </c>
      <c r="E311" s="32">
        <f t="shared" si="55"/>
        <v>20</v>
      </c>
      <c r="F311" s="77" t="s">
        <v>1396</v>
      </c>
      <c r="G311" s="129" t="s">
        <v>79</v>
      </c>
      <c r="H311"/>
      <c r="I311" s="17"/>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row>
    <row r="312" spans="1:66" s="11" customFormat="1" ht="90">
      <c r="A312" s="145" t="s">
        <v>332</v>
      </c>
      <c r="B312" s="31" t="s">
        <v>935</v>
      </c>
      <c r="C312" s="32" t="s">
        <v>652</v>
      </c>
      <c r="D312" s="32" t="s">
        <v>652</v>
      </c>
      <c r="E312" s="32">
        <f t="shared" si="55"/>
        <v>0</v>
      </c>
      <c r="F312" s="77" t="s">
        <v>1396</v>
      </c>
      <c r="G312" s="68" t="s">
        <v>1424</v>
      </c>
      <c r="H312"/>
      <c r="I312" s="17"/>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row>
    <row r="313" spans="1:66" s="11" customFormat="1" ht="45">
      <c r="A313" s="145" t="s">
        <v>333</v>
      </c>
      <c r="B313" s="31" t="s">
        <v>936</v>
      </c>
      <c r="C313" s="32">
        <v>30</v>
      </c>
      <c r="D313" s="32">
        <v>30</v>
      </c>
      <c r="E313" s="32">
        <f t="shared" si="55"/>
        <v>60</v>
      </c>
      <c r="F313" s="77" t="s">
        <v>545</v>
      </c>
      <c r="G313" s="129" t="s">
        <v>70</v>
      </c>
      <c r="H313"/>
      <c r="I313" s="17"/>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row>
    <row r="314" spans="1:66" s="11" customFormat="1" ht="45">
      <c r="A314" s="145" t="s">
        <v>334</v>
      </c>
      <c r="B314" s="31" t="s">
        <v>937</v>
      </c>
      <c r="C314" s="32">
        <v>40</v>
      </c>
      <c r="D314" s="32">
        <v>40</v>
      </c>
      <c r="E314" s="32">
        <f t="shared" si="55"/>
        <v>80</v>
      </c>
      <c r="F314" s="77" t="s">
        <v>543</v>
      </c>
      <c r="G314" s="129" t="s">
        <v>70</v>
      </c>
      <c r="H314"/>
      <c r="I314" s="17"/>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row>
    <row r="315" spans="1:66" s="10" customFormat="1" ht="26.25">
      <c r="A315" s="148"/>
      <c r="B315" s="54" t="s">
        <v>938</v>
      </c>
      <c r="C315" s="34">
        <f>SUM(C316:C330)</f>
        <v>4650</v>
      </c>
      <c r="D315" s="34">
        <f>SUM(D316:D330)</f>
        <v>0</v>
      </c>
      <c r="E315" s="34">
        <f>SUM(E316:E330)</f>
        <v>4650</v>
      </c>
      <c r="F315" s="75"/>
      <c r="G315" s="125"/>
      <c r="H315"/>
      <c r="I315" s="17"/>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row>
    <row r="316" spans="1:66" s="11" customFormat="1" ht="90">
      <c r="A316" s="145" t="s">
        <v>335</v>
      </c>
      <c r="B316" s="31" t="s">
        <v>939</v>
      </c>
      <c r="C316" s="32">
        <v>160</v>
      </c>
      <c r="D316" s="32" t="s">
        <v>652</v>
      </c>
      <c r="E316" s="32">
        <f t="shared" ref="E316:E330" si="56">SUM(C316:D316)</f>
        <v>160</v>
      </c>
      <c r="F316" s="77" t="s">
        <v>1425</v>
      </c>
      <c r="G316" s="129" t="s">
        <v>74</v>
      </c>
      <c r="H316"/>
      <c r="I316" s="17"/>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row>
    <row r="317" spans="1:66" s="11" customFormat="1" ht="45">
      <c r="A317" s="145" t="s">
        <v>336</v>
      </c>
      <c r="B317" s="31" t="s">
        <v>940</v>
      </c>
      <c r="C317" s="32">
        <v>30</v>
      </c>
      <c r="D317" s="32" t="s">
        <v>652</v>
      </c>
      <c r="E317" s="32">
        <f t="shared" si="56"/>
        <v>30</v>
      </c>
      <c r="F317" s="77" t="s">
        <v>1180</v>
      </c>
      <c r="G317" s="129" t="s">
        <v>69</v>
      </c>
      <c r="H317"/>
      <c r="I317" s="17"/>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row>
    <row r="318" spans="1:66" s="11" customFormat="1" ht="45">
      <c r="A318" s="145" t="s">
        <v>337</v>
      </c>
      <c r="B318" s="31" t="s">
        <v>941</v>
      </c>
      <c r="C318" s="32">
        <v>30</v>
      </c>
      <c r="D318" s="32" t="s">
        <v>652</v>
      </c>
      <c r="E318" s="32">
        <f t="shared" si="56"/>
        <v>30</v>
      </c>
      <c r="F318" s="77" t="s">
        <v>543</v>
      </c>
      <c r="G318" s="129" t="s">
        <v>69</v>
      </c>
      <c r="H318"/>
      <c r="I318" s="17"/>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row>
    <row r="319" spans="1:66" s="11" customFormat="1" ht="45">
      <c r="A319" s="145" t="s">
        <v>575</v>
      </c>
      <c r="B319" s="29" t="s">
        <v>576</v>
      </c>
      <c r="C319" s="39">
        <v>160</v>
      </c>
      <c r="D319" s="39">
        <v>0</v>
      </c>
      <c r="E319" s="39">
        <f t="shared" si="56"/>
        <v>160</v>
      </c>
      <c r="F319" s="82"/>
      <c r="G319" s="132" t="s">
        <v>1262</v>
      </c>
      <c r="H319"/>
      <c r="I319" s="17"/>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row>
    <row r="320" spans="1:66" s="11" customFormat="1" ht="45">
      <c r="A320" s="145" t="s">
        <v>588</v>
      </c>
      <c r="B320" s="29" t="s">
        <v>577</v>
      </c>
      <c r="C320" s="39">
        <v>1000</v>
      </c>
      <c r="D320" s="39">
        <v>0</v>
      </c>
      <c r="E320" s="39">
        <f t="shared" si="56"/>
        <v>1000</v>
      </c>
      <c r="F320" s="82"/>
      <c r="G320" s="132" t="s">
        <v>1263</v>
      </c>
      <c r="H320"/>
      <c r="I320" s="17"/>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row>
    <row r="321" spans="1:66" s="11" customFormat="1" ht="45">
      <c r="A321" s="145" t="s">
        <v>589</v>
      </c>
      <c r="B321" s="29" t="s">
        <v>578</v>
      </c>
      <c r="C321" s="39">
        <v>1000</v>
      </c>
      <c r="D321" s="39">
        <v>0</v>
      </c>
      <c r="E321" s="39">
        <f t="shared" si="56"/>
        <v>1000</v>
      </c>
      <c r="F321" s="82"/>
      <c r="G321" s="132" t="s">
        <v>1263</v>
      </c>
      <c r="H321"/>
      <c r="I321" s="17"/>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row>
    <row r="322" spans="1:66" s="11" customFormat="1" ht="45">
      <c r="A322" s="145" t="s">
        <v>590</v>
      </c>
      <c r="B322" s="29" t="s">
        <v>579</v>
      </c>
      <c r="C322" s="39">
        <v>200</v>
      </c>
      <c r="D322" s="39">
        <v>0</v>
      </c>
      <c r="E322" s="39">
        <f t="shared" si="56"/>
        <v>200</v>
      </c>
      <c r="F322" s="82"/>
      <c r="G322" s="132" t="s">
        <v>76</v>
      </c>
      <c r="H322"/>
      <c r="I322" s="17"/>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row>
    <row r="323" spans="1:66" s="11" customFormat="1" ht="45">
      <c r="A323" s="145" t="s">
        <v>591</v>
      </c>
      <c r="B323" s="29" t="s">
        <v>942</v>
      </c>
      <c r="C323" s="39">
        <v>160</v>
      </c>
      <c r="D323" s="39">
        <v>0</v>
      </c>
      <c r="E323" s="39">
        <f t="shared" si="56"/>
        <v>160</v>
      </c>
      <c r="F323" s="82"/>
      <c r="G323" s="132" t="s">
        <v>1262</v>
      </c>
      <c r="H323"/>
      <c r="I323" s="17"/>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row>
    <row r="324" spans="1:66" s="11" customFormat="1" ht="45">
      <c r="A324" s="145" t="s">
        <v>592</v>
      </c>
      <c r="B324" s="29" t="s">
        <v>580</v>
      </c>
      <c r="C324" s="39">
        <v>800</v>
      </c>
      <c r="D324" s="39">
        <v>0</v>
      </c>
      <c r="E324" s="39">
        <f t="shared" si="56"/>
        <v>800</v>
      </c>
      <c r="F324" s="82"/>
      <c r="G324" s="132" t="s">
        <v>1264</v>
      </c>
      <c r="H324"/>
      <c r="I324" s="17"/>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row>
    <row r="325" spans="1:66" s="11" customFormat="1" ht="112.5">
      <c r="A325" s="145" t="s">
        <v>593</v>
      </c>
      <c r="B325" s="29" t="s">
        <v>581</v>
      </c>
      <c r="C325" s="39">
        <v>250</v>
      </c>
      <c r="D325" s="39">
        <v>0</v>
      </c>
      <c r="E325" s="39">
        <f t="shared" si="56"/>
        <v>250</v>
      </c>
      <c r="F325" s="82"/>
      <c r="G325" s="132" t="s">
        <v>1377</v>
      </c>
      <c r="H325"/>
      <c r="I325" s="17"/>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row>
    <row r="326" spans="1:66" s="11" customFormat="1" ht="45">
      <c r="A326" s="145" t="s">
        <v>594</v>
      </c>
      <c r="B326" s="29" t="s">
        <v>582</v>
      </c>
      <c r="C326" s="39" t="s">
        <v>652</v>
      </c>
      <c r="D326" s="39">
        <v>0</v>
      </c>
      <c r="E326" s="39">
        <f t="shared" si="56"/>
        <v>0</v>
      </c>
      <c r="F326" s="82"/>
      <c r="G326" s="132" t="s">
        <v>76</v>
      </c>
      <c r="H326"/>
      <c r="I326" s="17"/>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row>
    <row r="327" spans="1:66" s="11" customFormat="1" ht="45">
      <c r="A327" s="145" t="s">
        <v>595</v>
      </c>
      <c r="B327" s="29" t="s">
        <v>943</v>
      </c>
      <c r="C327" s="39">
        <v>180</v>
      </c>
      <c r="D327" s="39">
        <v>0</v>
      </c>
      <c r="E327" s="39">
        <f t="shared" si="56"/>
        <v>180</v>
      </c>
      <c r="F327" s="82"/>
      <c r="G327" s="132" t="s">
        <v>1265</v>
      </c>
      <c r="H327"/>
      <c r="I327" s="17"/>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row>
    <row r="328" spans="1:66" s="11" customFormat="1" ht="45">
      <c r="A328" s="145" t="s">
        <v>596</v>
      </c>
      <c r="B328" s="29" t="s">
        <v>583</v>
      </c>
      <c r="C328" s="39">
        <v>120</v>
      </c>
      <c r="D328" s="39">
        <v>0</v>
      </c>
      <c r="E328" s="39">
        <f t="shared" si="56"/>
        <v>120</v>
      </c>
      <c r="F328" s="82"/>
      <c r="G328" s="132" t="s">
        <v>1265</v>
      </c>
      <c r="H328"/>
      <c r="I328" s="17"/>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row>
    <row r="329" spans="1:66" s="11" customFormat="1" ht="45">
      <c r="A329" s="145" t="s">
        <v>613</v>
      </c>
      <c r="B329" s="29" t="s">
        <v>614</v>
      </c>
      <c r="C329" s="39">
        <v>160</v>
      </c>
      <c r="D329" s="39">
        <v>0</v>
      </c>
      <c r="E329" s="39">
        <f t="shared" si="56"/>
        <v>160</v>
      </c>
      <c r="F329" s="82"/>
      <c r="G329" s="132" t="s">
        <v>1262</v>
      </c>
      <c r="H329"/>
      <c r="I329" s="17"/>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row>
    <row r="330" spans="1:66" s="11" customFormat="1" ht="45">
      <c r="A330" s="145" t="s">
        <v>615</v>
      </c>
      <c r="B330" s="29" t="s">
        <v>616</v>
      </c>
      <c r="C330" s="39">
        <v>400</v>
      </c>
      <c r="D330" s="39">
        <v>0</v>
      </c>
      <c r="E330" s="39">
        <f t="shared" si="56"/>
        <v>400</v>
      </c>
      <c r="F330" s="82"/>
      <c r="G330" s="132" t="s">
        <v>1266</v>
      </c>
      <c r="H330"/>
      <c r="I330" s="17"/>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row>
    <row r="331" spans="1:66" s="10" customFormat="1" ht="26.25">
      <c r="A331" s="149"/>
      <c r="B331" s="54" t="s">
        <v>944</v>
      </c>
      <c r="C331" s="34">
        <f>SUM(C332:C335)</f>
        <v>95</v>
      </c>
      <c r="D331" s="34">
        <f>SUM(D332:D335)</f>
        <v>95</v>
      </c>
      <c r="E331" s="34">
        <f t="shared" ref="E331" si="57">SUM(E332:E335)</f>
        <v>190</v>
      </c>
      <c r="F331" s="81"/>
      <c r="G331" s="125"/>
      <c r="H331"/>
      <c r="I331" s="17"/>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row>
    <row r="332" spans="1:66" s="11" customFormat="1" ht="67.5">
      <c r="A332" s="145" t="s">
        <v>338</v>
      </c>
      <c r="B332" s="31" t="s">
        <v>945</v>
      </c>
      <c r="C332" s="32">
        <v>30</v>
      </c>
      <c r="D332" s="32">
        <v>30</v>
      </c>
      <c r="E332" s="32">
        <f>SUM(C332:D332)</f>
        <v>60</v>
      </c>
      <c r="F332" s="77" t="s">
        <v>1396</v>
      </c>
      <c r="G332" s="129" t="s">
        <v>60</v>
      </c>
      <c r="H332"/>
      <c r="I332" s="17"/>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row>
    <row r="333" spans="1:66" s="11" customFormat="1" ht="67.5">
      <c r="A333" s="145" t="s">
        <v>339</v>
      </c>
      <c r="B333" s="31" t="s">
        <v>946</v>
      </c>
      <c r="C333" s="32">
        <v>30</v>
      </c>
      <c r="D333" s="32">
        <v>30</v>
      </c>
      <c r="E333" s="32">
        <f>SUM(C333:D333)</f>
        <v>60</v>
      </c>
      <c r="F333" s="77" t="s">
        <v>1396</v>
      </c>
      <c r="G333" s="129" t="s">
        <v>59</v>
      </c>
      <c r="H333"/>
      <c r="I333" s="17"/>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row>
    <row r="334" spans="1:66" s="11" customFormat="1" ht="45">
      <c r="A334" s="145" t="s">
        <v>340</v>
      </c>
      <c r="B334" s="31" t="s">
        <v>947</v>
      </c>
      <c r="C334" s="32">
        <v>10</v>
      </c>
      <c r="D334" s="32">
        <v>10</v>
      </c>
      <c r="E334" s="32">
        <f>SUM(C334:D334)</f>
        <v>20</v>
      </c>
      <c r="F334" s="77" t="s">
        <v>545</v>
      </c>
      <c r="G334" s="129" t="s">
        <v>79</v>
      </c>
      <c r="H334"/>
      <c r="I334" s="17"/>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row>
    <row r="335" spans="1:66" s="11" customFormat="1" ht="112.5">
      <c r="A335" s="145" t="s">
        <v>341</v>
      </c>
      <c r="B335" s="31" t="s">
        <v>948</v>
      </c>
      <c r="C335" s="32">
        <v>25</v>
      </c>
      <c r="D335" s="32">
        <v>25</v>
      </c>
      <c r="E335" s="32">
        <f>SUM(C335:D335)</f>
        <v>50</v>
      </c>
      <c r="F335" s="77" t="s">
        <v>1396</v>
      </c>
      <c r="G335" s="129" t="s">
        <v>1426</v>
      </c>
      <c r="H335"/>
      <c r="I335" s="17"/>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row>
    <row r="336" spans="1:66" s="10" customFormat="1" ht="30" customHeight="1">
      <c r="A336" s="148"/>
      <c r="B336" s="54" t="s">
        <v>949</v>
      </c>
      <c r="C336" s="34">
        <f>SUM(C337:C365)</f>
        <v>765</v>
      </c>
      <c r="D336" s="34">
        <f>SUM(D337:D365)</f>
        <v>765</v>
      </c>
      <c r="E336" s="34">
        <f t="shared" ref="E336" si="58">SUM(E337:E365)</f>
        <v>1530</v>
      </c>
      <c r="F336" s="79"/>
      <c r="G336" s="125"/>
      <c r="H336"/>
      <c r="I336" s="17"/>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row>
    <row r="337" spans="1:66" s="11" customFormat="1" ht="60">
      <c r="A337" s="145" t="s">
        <v>342</v>
      </c>
      <c r="B337" s="31" t="s">
        <v>950</v>
      </c>
      <c r="C337" s="32">
        <v>30</v>
      </c>
      <c r="D337" s="32">
        <v>30</v>
      </c>
      <c r="E337" s="32">
        <f t="shared" ref="E337:E365" si="59">SUM(C337:D337)</f>
        <v>60</v>
      </c>
      <c r="F337" s="77" t="s">
        <v>1427</v>
      </c>
      <c r="G337" s="129" t="s">
        <v>70</v>
      </c>
      <c r="H337"/>
      <c r="I337" s="17"/>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row>
    <row r="338" spans="1:66" s="11" customFormat="1" ht="60">
      <c r="A338" s="145" t="s">
        <v>343</v>
      </c>
      <c r="B338" s="31" t="s">
        <v>951</v>
      </c>
      <c r="C338" s="32">
        <v>15</v>
      </c>
      <c r="D338" s="32">
        <v>15</v>
      </c>
      <c r="E338" s="32">
        <f t="shared" si="59"/>
        <v>30</v>
      </c>
      <c r="F338" s="77" t="s">
        <v>1427</v>
      </c>
      <c r="G338" s="129" t="s">
        <v>79</v>
      </c>
      <c r="H338"/>
      <c r="I338" s="17"/>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row>
    <row r="339" spans="1:66" s="11" customFormat="1" ht="90">
      <c r="A339" s="145" t="s">
        <v>344</v>
      </c>
      <c r="B339" s="31" t="s">
        <v>952</v>
      </c>
      <c r="C339" s="32">
        <v>50</v>
      </c>
      <c r="D339" s="32">
        <v>50</v>
      </c>
      <c r="E339" s="32">
        <f t="shared" si="59"/>
        <v>100</v>
      </c>
      <c r="F339" s="77" t="s">
        <v>1427</v>
      </c>
      <c r="G339" s="129" t="s">
        <v>71</v>
      </c>
      <c r="H339"/>
      <c r="I339" s="17"/>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row>
    <row r="340" spans="1:66" s="11" customFormat="1" ht="45">
      <c r="A340" s="145" t="s">
        <v>345</v>
      </c>
      <c r="B340" s="31" t="s">
        <v>953</v>
      </c>
      <c r="C340" s="32">
        <v>0</v>
      </c>
      <c r="D340" s="32">
        <v>0</v>
      </c>
      <c r="E340" s="32">
        <f t="shared" si="59"/>
        <v>0</v>
      </c>
      <c r="F340" s="77" t="s">
        <v>1394</v>
      </c>
      <c r="G340" s="129" t="s">
        <v>79</v>
      </c>
      <c r="H340"/>
      <c r="I340" s="17"/>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row>
    <row r="341" spans="1:66" s="11" customFormat="1" ht="60">
      <c r="A341" s="145" t="s">
        <v>346</v>
      </c>
      <c r="B341" s="31" t="s">
        <v>954</v>
      </c>
      <c r="C341" s="32">
        <v>40</v>
      </c>
      <c r="D341" s="32">
        <v>40</v>
      </c>
      <c r="E341" s="32">
        <f t="shared" si="59"/>
        <v>80</v>
      </c>
      <c r="F341" s="77" t="s">
        <v>1428</v>
      </c>
      <c r="G341" s="68" t="s">
        <v>70</v>
      </c>
      <c r="H341"/>
      <c r="I341" s="17"/>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row>
    <row r="342" spans="1:66" s="11" customFormat="1" ht="67.5">
      <c r="A342" s="145" t="s">
        <v>347</v>
      </c>
      <c r="B342" s="31" t="s">
        <v>955</v>
      </c>
      <c r="C342" s="32">
        <v>20</v>
      </c>
      <c r="D342" s="32">
        <v>20</v>
      </c>
      <c r="E342" s="32">
        <f t="shared" si="59"/>
        <v>40</v>
      </c>
      <c r="F342" s="77" t="s">
        <v>1427</v>
      </c>
      <c r="G342" s="129" t="s">
        <v>79</v>
      </c>
      <c r="H342"/>
      <c r="I342" s="17"/>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row>
    <row r="343" spans="1:66" s="11" customFormat="1" ht="45">
      <c r="A343" s="145" t="s">
        <v>348</v>
      </c>
      <c r="B343" s="31" t="s">
        <v>956</v>
      </c>
      <c r="C343" s="32">
        <v>10</v>
      </c>
      <c r="D343" s="32">
        <v>10</v>
      </c>
      <c r="E343" s="32">
        <f t="shared" si="59"/>
        <v>20</v>
      </c>
      <c r="F343" s="77" t="s">
        <v>1393</v>
      </c>
      <c r="G343" s="129" t="s">
        <v>79</v>
      </c>
      <c r="H343"/>
      <c r="I343" s="17"/>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row>
    <row r="344" spans="1:66" s="11" customFormat="1" ht="135">
      <c r="A344" s="145" t="s">
        <v>349</v>
      </c>
      <c r="B344" s="31" t="s">
        <v>957</v>
      </c>
      <c r="C344" s="32">
        <v>30</v>
      </c>
      <c r="D344" s="32">
        <v>30</v>
      </c>
      <c r="E344" s="32">
        <f t="shared" si="59"/>
        <v>60</v>
      </c>
      <c r="F344" s="77" t="s">
        <v>1399</v>
      </c>
      <c r="G344" s="129" t="s">
        <v>62</v>
      </c>
      <c r="H344"/>
      <c r="I344" s="17"/>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row>
    <row r="345" spans="1:66" s="11" customFormat="1" ht="45">
      <c r="A345" s="145" t="s">
        <v>350</v>
      </c>
      <c r="B345" s="31" t="s">
        <v>958</v>
      </c>
      <c r="C345" s="32">
        <v>20</v>
      </c>
      <c r="D345" s="32">
        <v>20</v>
      </c>
      <c r="E345" s="32">
        <f t="shared" si="59"/>
        <v>40</v>
      </c>
      <c r="F345" s="77" t="s">
        <v>1178</v>
      </c>
      <c r="G345" s="129" t="s">
        <v>79</v>
      </c>
      <c r="H345"/>
      <c r="I345" s="17"/>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row>
    <row r="346" spans="1:66" s="11" customFormat="1" ht="45">
      <c r="A346" s="145" t="s">
        <v>351</v>
      </c>
      <c r="B346" s="31" t="s">
        <v>959</v>
      </c>
      <c r="C346" s="32">
        <v>40</v>
      </c>
      <c r="D346" s="32">
        <v>40</v>
      </c>
      <c r="E346" s="32">
        <f t="shared" si="59"/>
        <v>80</v>
      </c>
      <c r="F346" s="77" t="s">
        <v>1178</v>
      </c>
      <c r="G346" s="129" t="s">
        <v>64</v>
      </c>
      <c r="H346"/>
      <c r="I346" s="17"/>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row>
    <row r="347" spans="1:66" s="11" customFormat="1" ht="45">
      <c r="A347" s="145" t="s">
        <v>352</v>
      </c>
      <c r="B347" s="31" t="s">
        <v>960</v>
      </c>
      <c r="C347" s="32">
        <v>15</v>
      </c>
      <c r="D347" s="32">
        <v>15</v>
      </c>
      <c r="E347" s="32">
        <f t="shared" si="59"/>
        <v>30</v>
      </c>
      <c r="F347" s="77" t="s">
        <v>1178</v>
      </c>
      <c r="G347" s="129" t="s">
        <v>69</v>
      </c>
      <c r="H347"/>
      <c r="I347" s="17"/>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row>
    <row r="348" spans="1:66" s="11" customFormat="1" ht="67.5">
      <c r="A348" s="145" t="s">
        <v>353</v>
      </c>
      <c r="B348" s="31" t="s">
        <v>961</v>
      </c>
      <c r="C348" s="32">
        <v>40</v>
      </c>
      <c r="D348" s="32">
        <v>40</v>
      </c>
      <c r="E348" s="32">
        <f t="shared" si="59"/>
        <v>80</v>
      </c>
      <c r="F348" s="77" t="s">
        <v>1414</v>
      </c>
      <c r="G348" s="129" t="s">
        <v>64</v>
      </c>
      <c r="H348"/>
      <c r="I348" s="17"/>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row>
    <row r="349" spans="1:66" s="11" customFormat="1" ht="60">
      <c r="A349" s="145" t="s">
        <v>354</v>
      </c>
      <c r="B349" s="31" t="s">
        <v>962</v>
      </c>
      <c r="C349" s="32">
        <v>20</v>
      </c>
      <c r="D349" s="32">
        <v>20</v>
      </c>
      <c r="E349" s="32">
        <f t="shared" si="59"/>
        <v>40</v>
      </c>
      <c r="F349" s="77" t="s">
        <v>1429</v>
      </c>
      <c r="G349" s="129" t="s">
        <v>79</v>
      </c>
      <c r="H349"/>
      <c r="I349" s="17"/>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row>
    <row r="350" spans="1:66" s="11" customFormat="1" ht="135">
      <c r="A350" s="145" t="s">
        <v>355</v>
      </c>
      <c r="B350" s="31" t="s">
        <v>963</v>
      </c>
      <c r="C350" s="32">
        <v>30</v>
      </c>
      <c r="D350" s="32">
        <v>30</v>
      </c>
      <c r="E350" s="32">
        <f t="shared" si="59"/>
        <v>60</v>
      </c>
      <c r="F350" s="77" t="s">
        <v>1180</v>
      </c>
      <c r="G350" s="129" t="s">
        <v>64</v>
      </c>
      <c r="H350"/>
      <c r="I350" s="17"/>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row>
    <row r="351" spans="1:66" s="11" customFormat="1" ht="180">
      <c r="A351" s="145" t="s">
        <v>356</v>
      </c>
      <c r="B351" s="31" t="s">
        <v>964</v>
      </c>
      <c r="C351" s="32">
        <v>60</v>
      </c>
      <c r="D351" s="32">
        <v>60</v>
      </c>
      <c r="E351" s="32">
        <f t="shared" si="59"/>
        <v>120</v>
      </c>
      <c r="F351" s="77" t="s">
        <v>1180</v>
      </c>
      <c r="G351" s="129" t="s">
        <v>1211</v>
      </c>
      <c r="H351"/>
      <c r="I351" s="17"/>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row>
    <row r="352" spans="1:66" s="11" customFormat="1" ht="67.5">
      <c r="A352" s="145" t="s">
        <v>357</v>
      </c>
      <c r="B352" s="31" t="s">
        <v>965</v>
      </c>
      <c r="C352" s="32">
        <v>50</v>
      </c>
      <c r="D352" s="32">
        <v>50</v>
      </c>
      <c r="E352" s="32">
        <f t="shared" si="59"/>
        <v>100</v>
      </c>
      <c r="F352" s="77" t="s">
        <v>1427</v>
      </c>
      <c r="G352" s="129" t="s">
        <v>64</v>
      </c>
      <c r="H352"/>
      <c r="I352" s="17"/>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row>
    <row r="353" spans="1:66" s="11" customFormat="1" ht="112.5">
      <c r="A353" s="145" t="s">
        <v>358</v>
      </c>
      <c r="B353" s="31" t="s">
        <v>966</v>
      </c>
      <c r="C353" s="32">
        <v>30</v>
      </c>
      <c r="D353" s="32">
        <v>30</v>
      </c>
      <c r="E353" s="32">
        <f t="shared" si="59"/>
        <v>60</v>
      </c>
      <c r="F353" s="77" t="s">
        <v>1180</v>
      </c>
      <c r="G353" s="129" t="s">
        <v>70</v>
      </c>
      <c r="H353"/>
      <c r="I353" s="17"/>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row>
    <row r="354" spans="1:66" s="11" customFormat="1" ht="135">
      <c r="A354" s="145" t="s">
        <v>359</v>
      </c>
      <c r="B354" s="31" t="s">
        <v>967</v>
      </c>
      <c r="C354" s="32">
        <v>40</v>
      </c>
      <c r="D354" s="32">
        <v>40</v>
      </c>
      <c r="E354" s="32">
        <f t="shared" si="59"/>
        <v>80</v>
      </c>
      <c r="F354" s="77" t="s">
        <v>1427</v>
      </c>
      <c r="G354" s="129" t="s">
        <v>59</v>
      </c>
      <c r="H354"/>
      <c r="I354" s="17"/>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row>
    <row r="355" spans="1:66" s="11" customFormat="1" ht="90">
      <c r="A355" s="145" t="s">
        <v>360</v>
      </c>
      <c r="B355" s="31" t="s">
        <v>968</v>
      </c>
      <c r="C355" s="32">
        <v>10</v>
      </c>
      <c r="D355" s="32">
        <v>10</v>
      </c>
      <c r="E355" s="32">
        <f t="shared" si="59"/>
        <v>20</v>
      </c>
      <c r="F355" s="77" t="s">
        <v>1430</v>
      </c>
      <c r="G355" s="68" t="s">
        <v>1431</v>
      </c>
      <c r="H355"/>
      <c r="I355" s="17"/>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c r="BI355" s="9"/>
      <c r="BJ355" s="9"/>
      <c r="BK355" s="9"/>
      <c r="BL355" s="9"/>
      <c r="BM355" s="9"/>
      <c r="BN355" s="9"/>
    </row>
    <row r="356" spans="1:66" s="11" customFormat="1" ht="90">
      <c r="A356" s="145" t="s">
        <v>361</v>
      </c>
      <c r="B356" s="31" t="s">
        <v>969</v>
      </c>
      <c r="C356" s="32">
        <v>20</v>
      </c>
      <c r="D356" s="32">
        <v>20</v>
      </c>
      <c r="E356" s="32">
        <f t="shared" si="59"/>
        <v>40</v>
      </c>
      <c r="F356" s="77" t="s">
        <v>1430</v>
      </c>
      <c r="G356" s="68" t="s">
        <v>1432</v>
      </c>
      <c r="H356"/>
      <c r="I356" s="17"/>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row>
    <row r="357" spans="1:66" s="11" customFormat="1" ht="60">
      <c r="A357" s="145" t="s">
        <v>362</v>
      </c>
      <c r="B357" s="31" t="s">
        <v>970</v>
      </c>
      <c r="C357" s="32">
        <v>0</v>
      </c>
      <c r="D357" s="32">
        <v>0</v>
      </c>
      <c r="E357" s="32">
        <f t="shared" si="59"/>
        <v>0</v>
      </c>
      <c r="F357" s="77" t="s">
        <v>1433</v>
      </c>
      <c r="G357" s="129" t="s">
        <v>68</v>
      </c>
      <c r="H357"/>
      <c r="I357" s="17"/>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row>
    <row r="358" spans="1:66" s="11" customFormat="1" ht="67.5">
      <c r="A358" s="145" t="s">
        <v>363</v>
      </c>
      <c r="B358" s="31" t="s">
        <v>971</v>
      </c>
      <c r="C358" s="32">
        <v>10</v>
      </c>
      <c r="D358" s="32">
        <v>10</v>
      </c>
      <c r="E358" s="32">
        <f t="shared" si="59"/>
        <v>20</v>
      </c>
      <c r="F358" s="77" t="s">
        <v>545</v>
      </c>
      <c r="G358" s="129" t="s">
        <v>67</v>
      </c>
      <c r="H358"/>
      <c r="I358" s="17"/>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row>
    <row r="359" spans="1:66" s="11" customFormat="1" ht="60">
      <c r="A359" s="145" t="s">
        <v>364</v>
      </c>
      <c r="B359" s="31" t="s">
        <v>972</v>
      </c>
      <c r="C359" s="32">
        <v>0</v>
      </c>
      <c r="D359" s="32">
        <v>0</v>
      </c>
      <c r="E359" s="32">
        <f t="shared" si="59"/>
        <v>0</v>
      </c>
      <c r="F359" s="77" t="s">
        <v>1414</v>
      </c>
      <c r="G359" s="129" t="s">
        <v>67</v>
      </c>
      <c r="H359"/>
      <c r="I359" s="17"/>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row>
    <row r="360" spans="1:66" s="11" customFormat="1" ht="45">
      <c r="A360" s="145" t="s">
        <v>365</v>
      </c>
      <c r="B360" s="31" t="s">
        <v>973</v>
      </c>
      <c r="C360" s="32">
        <v>10</v>
      </c>
      <c r="D360" s="32">
        <v>10</v>
      </c>
      <c r="E360" s="32">
        <f t="shared" si="59"/>
        <v>20</v>
      </c>
      <c r="F360" s="77" t="s">
        <v>1434</v>
      </c>
      <c r="G360" s="129" t="s">
        <v>67</v>
      </c>
      <c r="H360"/>
      <c r="I360" s="17"/>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row>
    <row r="361" spans="1:66" s="11" customFormat="1" ht="90">
      <c r="A361" s="145" t="s">
        <v>366</v>
      </c>
      <c r="B361" s="31" t="s">
        <v>974</v>
      </c>
      <c r="C361" s="32">
        <v>20</v>
      </c>
      <c r="D361" s="32">
        <v>20</v>
      </c>
      <c r="E361" s="32">
        <f t="shared" si="59"/>
        <v>40</v>
      </c>
      <c r="F361" s="77" t="s">
        <v>1430</v>
      </c>
      <c r="G361" s="68" t="s">
        <v>1267</v>
      </c>
      <c r="H361"/>
      <c r="I361" s="17"/>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row>
    <row r="362" spans="1:66" s="11" customFormat="1" ht="90">
      <c r="A362" s="145" t="s">
        <v>367</v>
      </c>
      <c r="B362" s="31" t="s">
        <v>975</v>
      </c>
      <c r="C362" s="32">
        <v>40</v>
      </c>
      <c r="D362" s="32">
        <v>40</v>
      </c>
      <c r="E362" s="32">
        <f t="shared" si="59"/>
        <v>80</v>
      </c>
      <c r="F362" s="77" t="s">
        <v>1435</v>
      </c>
      <c r="G362" s="129" t="s">
        <v>70</v>
      </c>
      <c r="H362"/>
      <c r="I362" s="17"/>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row>
    <row r="363" spans="1:66" s="11" customFormat="1" ht="45">
      <c r="A363" s="145" t="s">
        <v>368</v>
      </c>
      <c r="B363" s="31" t="s">
        <v>976</v>
      </c>
      <c r="C363" s="32">
        <v>20</v>
      </c>
      <c r="D363" s="32">
        <v>20</v>
      </c>
      <c r="E363" s="32">
        <f t="shared" si="59"/>
        <v>40</v>
      </c>
      <c r="F363" s="77" t="s">
        <v>545</v>
      </c>
      <c r="G363" s="129" t="s">
        <v>79</v>
      </c>
      <c r="H363"/>
      <c r="I363" s="17"/>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row>
    <row r="364" spans="1:66" s="11" customFormat="1" ht="45">
      <c r="A364" s="145" t="s">
        <v>369</v>
      </c>
      <c r="B364" s="31" t="s">
        <v>977</v>
      </c>
      <c r="C364" s="32">
        <v>20</v>
      </c>
      <c r="D364" s="32">
        <v>20</v>
      </c>
      <c r="E364" s="32">
        <f t="shared" si="59"/>
        <v>40</v>
      </c>
      <c r="F364" s="77" t="s">
        <v>1402</v>
      </c>
      <c r="G364" s="129" t="s">
        <v>79</v>
      </c>
      <c r="H364"/>
      <c r="I364" s="17"/>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row>
    <row r="365" spans="1:66" s="11" customFormat="1" ht="112.5">
      <c r="A365" s="145" t="s">
        <v>370</v>
      </c>
      <c r="B365" s="31" t="s">
        <v>978</v>
      </c>
      <c r="C365" s="32">
        <v>75</v>
      </c>
      <c r="D365" s="32">
        <v>75</v>
      </c>
      <c r="E365" s="32">
        <f t="shared" si="59"/>
        <v>150</v>
      </c>
      <c r="F365" s="77" t="s">
        <v>1396</v>
      </c>
      <c r="G365" s="68" t="s">
        <v>1268</v>
      </c>
      <c r="H365"/>
      <c r="I365" s="17"/>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row>
    <row r="366" spans="1:66" s="10" customFormat="1" ht="25.5" customHeight="1">
      <c r="A366" s="148"/>
      <c r="B366" s="54" t="s">
        <v>979</v>
      </c>
      <c r="C366" s="34">
        <f>SUM(C367:C373)</f>
        <v>210</v>
      </c>
      <c r="D366" s="34">
        <f>SUM(D367:D373)</f>
        <v>210</v>
      </c>
      <c r="E366" s="34">
        <f t="shared" ref="E366" si="60">SUM(E367:E373)</f>
        <v>420</v>
      </c>
      <c r="F366" s="79"/>
      <c r="G366" s="125"/>
      <c r="H366"/>
      <c r="I366" s="17"/>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row>
    <row r="367" spans="1:66" s="11" customFormat="1" ht="60">
      <c r="A367" s="145" t="s">
        <v>371</v>
      </c>
      <c r="B367" s="31" t="s">
        <v>980</v>
      </c>
      <c r="C367" s="32">
        <v>30</v>
      </c>
      <c r="D367" s="32">
        <v>30</v>
      </c>
      <c r="E367" s="32">
        <f t="shared" ref="E367:E373" si="61">SUM(C367:D367)</f>
        <v>60</v>
      </c>
      <c r="F367" s="77" t="s">
        <v>1436</v>
      </c>
      <c r="G367" s="129" t="s">
        <v>69</v>
      </c>
      <c r="H367"/>
      <c r="I367" s="17"/>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row>
    <row r="368" spans="1:66" s="11" customFormat="1" ht="60">
      <c r="A368" s="145" t="s">
        <v>372</v>
      </c>
      <c r="B368" s="31" t="s">
        <v>981</v>
      </c>
      <c r="C368" s="32">
        <v>20</v>
      </c>
      <c r="D368" s="32">
        <v>20</v>
      </c>
      <c r="E368" s="32">
        <f t="shared" si="61"/>
        <v>40</v>
      </c>
      <c r="F368" s="77" t="s">
        <v>1435</v>
      </c>
      <c r="G368" s="129" t="s">
        <v>79</v>
      </c>
      <c r="H368"/>
      <c r="I368" s="17"/>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row>
    <row r="369" spans="1:66" s="11" customFormat="1" ht="112.5">
      <c r="A369" s="145" t="s">
        <v>373</v>
      </c>
      <c r="B369" s="31" t="s">
        <v>982</v>
      </c>
      <c r="C369" s="32">
        <v>50</v>
      </c>
      <c r="D369" s="32">
        <v>50</v>
      </c>
      <c r="E369" s="32">
        <f t="shared" si="61"/>
        <v>100</v>
      </c>
      <c r="F369" s="77" t="s">
        <v>1437</v>
      </c>
      <c r="G369" s="129" t="s">
        <v>73</v>
      </c>
      <c r="H369"/>
      <c r="I369" s="17"/>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row>
    <row r="370" spans="1:66" s="11" customFormat="1" ht="135">
      <c r="A370" s="145" t="s">
        <v>374</v>
      </c>
      <c r="B370" s="31" t="s">
        <v>983</v>
      </c>
      <c r="C370" s="32">
        <v>50</v>
      </c>
      <c r="D370" s="32">
        <v>50</v>
      </c>
      <c r="E370" s="32">
        <f t="shared" si="61"/>
        <v>100</v>
      </c>
      <c r="F370" s="77" t="s">
        <v>1438</v>
      </c>
      <c r="G370" s="129" t="s">
        <v>64</v>
      </c>
      <c r="H370"/>
      <c r="I370" s="17"/>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row>
    <row r="371" spans="1:66" s="11" customFormat="1" ht="90">
      <c r="A371" s="145" t="s">
        <v>375</v>
      </c>
      <c r="B371" s="31" t="s">
        <v>538</v>
      </c>
      <c r="C371" s="32">
        <v>20</v>
      </c>
      <c r="D371" s="32">
        <v>20</v>
      </c>
      <c r="E371" s="32">
        <f t="shared" si="61"/>
        <v>40</v>
      </c>
      <c r="F371" s="77" t="s">
        <v>1436</v>
      </c>
      <c r="G371" s="68" t="s">
        <v>1439</v>
      </c>
      <c r="H371"/>
      <c r="I371" s="17"/>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row>
    <row r="372" spans="1:66" s="11" customFormat="1" ht="60">
      <c r="A372" s="145" t="s">
        <v>376</v>
      </c>
      <c r="B372" s="31" t="s">
        <v>539</v>
      </c>
      <c r="C372" s="32">
        <v>20</v>
      </c>
      <c r="D372" s="32">
        <v>20</v>
      </c>
      <c r="E372" s="32">
        <f t="shared" si="61"/>
        <v>40</v>
      </c>
      <c r="F372" s="77" t="s">
        <v>1440</v>
      </c>
      <c r="G372" s="129" t="s">
        <v>79</v>
      </c>
      <c r="H372"/>
      <c r="I372" s="17"/>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row>
    <row r="373" spans="1:66" s="11" customFormat="1" ht="45">
      <c r="A373" s="145" t="s">
        <v>377</v>
      </c>
      <c r="B373" s="31" t="s">
        <v>984</v>
      </c>
      <c r="C373" s="32">
        <v>20</v>
      </c>
      <c r="D373" s="32">
        <v>20</v>
      </c>
      <c r="E373" s="32">
        <f t="shared" si="61"/>
        <v>40</v>
      </c>
      <c r="F373" s="77" t="s">
        <v>545</v>
      </c>
      <c r="G373" s="129" t="s">
        <v>79</v>
      </c>
      <c r="H373"/>
      <c r="I373" s="17"/>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row>
    <row r="374" spans="1:66" s="10" customFormat="1" ht="27" customHeight="1">
      <c r="A374" s="148"/>
      <c r="B374" s="54" t="s">
        <v>1359</v>
      </c>
      <c r="C374" s="34">
        <f>SUM(C375)</f>
        <v>20</v>
      </c>
      <c r="D374" s="34">
        <f t="shared" ref="D374:E374" si="62">SUM(D375)</f>
        <v>20</v>
      </c>
      <c r="E374" s="34">
        <f t="shared" si="62"/>
        <v>40</v>
      </c>
      <c r="F374" s="79"/>
      <c r="G374" s="125"/>
      <c r="H374"/>
      <c r="I374" s="17"/>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row>
    <row r="375" spans="1:66" s="11" customFormat="1" ht="90">
      <c r="A375" s="145" t="s">
        <v>378</v>
      </c>
      <c r="B375" s="31" t="s">
        <v>1360</v>
      </c>
      <c r="C375" s="32">
        <v>20</v>
      </c>
      <c r="D375" s="32">
        <v>20</v>
      </c>
      <c r="E375" s="32">
        <f>SUM(C375:D375)</f>
        <v>40</v>
      </c>
      <c r="F375" s="77" t="s">
        <v>1396</v>
      </c>
      <c r="G375" s="129" t="s">
        <v>73</v>
      </c>
      <c r="H375"/>
      <c r="I375" s="17"/>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row>
    <row r="376" spans="1:66" s="10" customFormat="1" ht="22.5" customHeight="1">
      <c r="A376" s="148"/>
      <c r="B376" s="54" t="s">
        <v>53</v>
      </c>
      <c r="C376" s="34">
        <f>SUM(C377:C389)</f>
        <v>660</v>
      </c>
      <c r="D376" s="34">
        <f>SUM(D377:D389)</f>
        <v>80</v>
      </c>
      <c r="E376" s="34">
        <f t="shared" ref="E376" si="63">SUM(E377:E389)</f>
        <v>740</v>
      </c>
      <c r="F376" s="79"/>
      <c r="G376" s="125"/>
      <c r="H376"/>
      <c r="I376" s="17"/>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row>
    <row r="377" spans="1:66" s="11" customFormat="1" ht="90">
      <c r="A377" s="145" t="s">
        <v>379</v>
      </c>
      <c r="B377" s="31" t="s">
        <v>985</v>
      </c>
      <c r="C377" s="32">
        <v>80</v>
      </c>
      <c r="D377" s="32">
        <v>0</v>
      </c>
      <c r="E377" s="32">
        <f t="shared" ref="E377:E389" si="64">SUM(C377:D377)</f>
        <v>80</v>
      </c>
      <c r="F377" s="77"/>
      <c r="G377" s="68" t="s">
        <v>1269</v>
      </c>
      <c r="H377"/>
      <c r="I377" s="17"/>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row>
    <row r="378" spans="1:66" s="11" customFormat="1" ht="90">
      <c r="A378" s="145" t="s">
        <v>380</v>
      </c>
      <c r="B378" s="31" t="s">
        <v>986</v>
      </c>
      <c r="C378" s="32">
        <v>100</v>
      </c>
      <c r="D378" s="32">
        <v>0</v>
      </c>
      <c r="E378" s="32">
        <f t="shared" si="64"/>
        <v>100</v>
      </c>
      <c r="F378" s="77"/>
      <c r="G378" s="68" t="s">
        <v>1269</v>
      </c>
      <c r="H378"/>
      <c r="I378" s="17"/>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row>
    <row r="379" spans="1:66" s="11" customFormat="1" ht="90">
      <c r="A379" s="145" t="s">
        <v>381</v>
      </c>
      <c r="B379" s="31" t="s">
        <v>987</v>
      </c>
      <c r="C379" s="32">
        <v>100</v>
      </c>
      <c r="D379" s="32">
        <v>0</v>
      </c>
      <c r="E379" s="32">
        <f t="shared" si="64"/>
        <v>100</v>
      </c>
      <c r="F379" s="77"/>
      <c r="G379" s="68" t="s">
        <v>1269</v>
      </c>
      <c r="H379"/>
      <c r="I379" s="17"/>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c r="BI379" s="9"/>
      <c r="BJ379" s="9"/>
      <c r="BK379" s="9"/>
      <c r="BL379" s="9"/>
      <c r="BM379" s="9"/>
      <c r="BN379" s="9"/>
    </row>
    <row r="380" spans="1:66" s="11" customFormat="1" ht="90">
      <c r="A380" s="145" t="s">
        <v>382</v>
      </c>
      <c r="B380" s="31" t="s">
        <v>988</v>
      </c>
      <c r="C380" s="32">
        <v>80</v>
      </c>
      <c r="D380" s="32">
        <v>80</v>
      </c>
      <c r="E380" s="32">
        <f t="shared" si="64"/>
        <v>160</v>
      </c>
      <c r="F380" s="77"/>
      <c r="G380" s="68" t="s">
        <v>1368</v>
      </c>
      <c r="H380"/>
      <c r="I380" s="17"/>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c r="BI380" s="9"/>
      <c r="BJ380" s="9"/>
      <c r="BK380" s="9"/>
      <c r="BL380" s="9"/>
      <c r="BM380" s="9"/>
      <c r="BN380" s="9"/>
    </row>
    <row r="381" spans="1:66" s="11" customFormat="1" ht="90">
      <c r="A381" s="145" t="s">
        <v>383</v>
      </c>
      <c r="B381" s="31" t="s">
        <v>989</v>
      </c>
      <c r="C381" s="32">
        <v>80</v>
      </c>
      <c r="D381" s="32">
        <v>0</v>
      </c>
      <c r="E381" s="32">
        <f t="shared" si="64"/>
        <v>80</v>
      </c>
      <c r="F381" s="77"/>
      <c r="G381" s="68" t="s">
        <v>1269</v>
      </c>
      <c r="H381"/>
      <c r="I381" s="17"/>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c r="BH381" s="9"/>
      <c r="BI381" s="9"/>
      <c r="BJ381" s="9"/>
      <c r="BK381" s="9"/>
      <c r="BL381" s="9"/>
      <c r="BM381" s="9"/>
      <c r="BN381" s="9"/>
    </row>
    <row r="382" spans="1:66" s="11" customFormat="1" ht="90">
      <c r="A382" s="145" t="s">
        <v>384</v>
      </c>
      <c r="B382" s="31" t="s">
        <v>990</v>
      </c>
      <c r="C382" s="32">
        <v>80</v>
      </c>
      <c r="D382" s="32">
        <v>0</v>
      </c>
      <c r="E382" s="32">
        <f t="shared" si="64"/>
        <v>80</v>
      </c>
      <c r="F382" s="77"/>
      <c r="G382" s="68" t="s">
        <v>1269</v>
      </c>
      <c r="H382"/>
      <c r="I382" s="17"/>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row>
    <row r="383" spans="1:66" s="11" customFormat="1" ht="90">
      <c r="A383" s="145" t="s">
        <v>385</v>
      </c>
      <c r="B383" s="31" t="s">
        <v>991</v>
      </c>
      <c r="C383" s="32">
        <v>80</v>
      </c>
      <c r="D383" s="32">
        <v>0</v>
      </c>
      <c r="E383" s="32">
        <f t="shared" si="64"/>
        <v>80</v>
      </c>
      <c r="F383" s="77"/>
      <c r="G383" s="68" t="s">
        <v>1269</v>
      </c>
      <c r="H383"/>
      <c r="I383" s="17"/>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c r="BI383" s="9"/>
      <c r="BJ383" s="9"/>
      <c r="BK383" s="9"/>
      <c r="BL383" s="9"/>
      <c r="BM383" s="9"/>
      <c r="BN383" s="9"/>
    </row>
    <row r="384" spans="1:66" s="11" customFormat="1" ht="90">
      <c r="A384" s="145" t="s">
        <v>386</v>
      </c>
      <c r="B384" s="31" t="s">
        <v>992</v>
      </c>
      <c r="C384" s="32" t="s">
        <v>652</v>
      </c>
      <c r="D384" s="32">
        <v>0</v>
      </c>
      <c r="E384" s="32">
        <f t="shared" si="64"/>
        <v>0</v>
      </c>
      <c r="F384" s="77"/>
      <c r="G384" s="68" t="s">
        <v>1269</v>
      </c>
      <c r="H384"/>
      <c r="I384" s="17"/>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row>
    <row r="385" spans="1:66" s="11" customFormat="1" ht="90">
      <c r="A385" s="145" t="s">
        <v>387</v>
      </c>
      <c r="B385" s="31" t="s">
        <v>540</v>
      </c>
      <c r="C385" s="32">
        <v>20</v>
      </c>
      <c r="D385" s="32">
        <v>0</v>
      </c>
      <c r="E385" s="32">
        <f t="shared" si="64"/>
        <v>20</v>
      </c>
      <c r="F385" s="77"/>
      <c r="G385" s="68" t="s">
        <v>1269</v>
      </c>
      <c r="H385"/>
      <c r="I385" s="17"/>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row>
    <row r="386" spans="1:66" s="11" customFormat="1" ht="90">
      <c r="A386" s="145" t="s">
        <v>388</v>
      </c>
      <c r="B386" s="31" t="s">
        <v>993</v>
      </c>
      <c r="C386" s="32" t="s">
        <v>652</v>
      </c>
      <c r="D386" s="32">
        <v>0</v>
      </c>
      <c r="E386" s="32">
        <f t="shared" si="64"/>
        <v>0</v>
      </c>
      <c r="F386" s="77"/>
      <c r="G386" s="68" t="s">
        <v>1269</v>
      </c>
      <c r="H386"/>
      <c r="I386" s="17"/>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row>
    <row r="387" spans="1:66" s="11" customFormat="1" ht="90">
      <c r="A387" s="145" t="s">
        <v>389</v>
      </c>
      <c r="B387" s="31" t="s">
        <v>541</v>
      </c>
      <c r="C387" s="32">
        <v>40</v>
      </c>
      <c r="D387" s="32">
        <v>0</v>
      </c>
      <c r="E387" s="32">
        <f t="shared" si="64"/>
        <v>40</v>
      </c>
      <c r="F387" s="77"/>
      <c r="G387" s="68" t="s">
        <v>1269</v>
      </c>
      <c r="H387"/>
      <c r="I387" s="17"/>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c r="BI387" s="9"/>
      <c r="BJ387" s="9"/>
      <c r="BK387" s="9"/>
      <c r="BL387" s="9"/>
      <c r="BM387" s="9"/>
      <c r="BN387" s="9"/>
    </row>
    <row r="388" spans="1:66" s="11" customFormat="1" ht="90">
      <c r="A388" s="145" t="s">
        <v>390</v>
      </c>
      <c r="B388" s="31" t="s">
        <v>994</v>
      </c>
      <c r="C388" s="32" t="s">
        <v>652</v>
      </c>
      <c r="D388" s="32">
        <v>0</v>
      </c>
      <c r="E388" s="32">
        <f t="shared" si="64"/>
        <v>0</v>
      </c>
      <c r="F388" s="77"/>
      <c r="G388" s="68" t="s">
        <v>1269</v>
      </c>
      <c r="H388"/>
      <c r="I388" s="17"/>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row>
    <row r="389" spans="1:66" s="11" customFormat="1" ht="90">
      <c r="A389" s="145" t="s">
        <v>391</v>
      </c>
      <c r="B389" s="31" t="s">
        <v>995</v>
      </c>
      <c r="C389" s="32" t="s">
        <v>652</v>
      </c>
      <c r="D389" s="32">
        <v>0</v>
      </c>
      <c r="E389" s="32">
        <f t="shared" si="64"/>
        <v>0</v>
      </c>
      <c r="F389" s="77"/>
      <c r="G389" s="68" t="s">
        <v>1269</v>
      </c>
      <c r="H389"/>
      <c r="I389" s="17"/>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row>
    <row r="390" spans="1:66" s="8" customFormat="1" ht="24.75" customHeight="1">
      <c r="A390" s="147" t="s">
        <v>552</v>
      </c>
      <c r="B390" s="61" t="s">
        <v>996</v>
      </c>
      <c r="C390" s="57">
        <f>C391+C393+C397+C401+C412+C423+C428</f>
        <v>1835</v>
      </c>
      <c r="D390" s="57">
        <f t="shared" ref="D390" si="65">D391+D393+D397+D401+D412+D423+D428</f>
        <v>0</v>
      </c>
      <c r="E390" s="57">
        <f>SUM(E391+E393+E397+E401+E412+E423+E428)</f>
        <v>1835</v>
      </c>
      <c r="F390" s="74"/>
      <c r="G390" s="128"/>
      <c r="H390"/>
      <c r="I390" s="9"/>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row>
    <row r="391" spans="1:66" s="10" customFormat="1" ht="26.25">
      <c r="A391" s="148"/>
      <c r="B391" s="54" t="s">
        <v>997</v>
      </c>
      <c r="C391" s="34">
        <f>C392</f>
        <v>120</v>
      </c>
      <c r="D391" s="34">
        <f>D392</f>
        <v>0</v>
      </c>
      <c r="E391" s="34">
        <f t="shared" ref="E391" si="66">E392</f>
        <v>120</v>
      </c>
      <c r="F391" s="75"/>
      <c r="G391" s="125"/>
      <c r="H391"/>
      <c r="I391" s="9"/>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row>
    <row r="392" spans="1:66" s="11" customFormat="1" ht="45">
      <c r="A392" s="145" t="s">
        <v>392</v>
      </c>
      <c r="B392" s="31" t="s">
        <v>998</v>
      </c>
      <c r="C392" s="32">
        <v>120</v>
      </c>
      <c r="D392" s="32">
        <v>0</v>
      </c>
      <c r="E392" s="32">
        <f>SUM(C392:D392)</f>
        <v>120</v>
      </c>
      <c r="F392" s="77" t="s">
        <v>1402</v>
      </c>
      <c r="G392" s="129" t="s">
        <v>77</v>
      </c>
      <c r="H392"/>
      <c r="I392" s="9"/>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row>
    <row r="393" spans="1:66" s="10" customFormat="1" ht="24.75" customHeight="1">
      <c r="A393" s="148"/>
      <c r="B393" s="54" t="s">
        <v>999</v>
      </c>
      <c r="C393" s="34">
        <f>SUM(C394:C396)</f>
        <v>420</v>
      </c>
      <c r="D393" s="34">
        <f>SUM(D394:D396)</f>
        <v>0</v>
      </c>
      <c r="E393" s="34">
        <f t="shared" ref="E393" si="67">SUM(E394:E396)</f>
        <v>420</v>
      </c>
      <c r="F393" s="79"/>
      <c r="G393" s="125"/>
      <c r="H393"/>
      <c r="I393" s="9"/>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c r="BI393" s="9"/>
      <c r="BJ393" s="9"/>
      <c r="BK393" s="9"/>
      <c r="BL393" s="9"/>
      <c r="BM393" s="9"/>
      <c r="BN393" s="9"/>
    </row>
    <row r="394" spans="1:66" s="11" customFormat="1" ht="90">
      <c r="A394" s="145" t="s">
        <v>393</v>
      </c>
      <c r="B394" s="31" t="s">
        <v>1000</v>
      </c>
      <c r="C394" s="32">
        <v>300</v>
      </c>
      <c r="D394" s="32">
        <v>0</v>
      </c>
      <c r="E394" s="32">
        <f>SUM(C394:D394)</f>
        <v>300</v>
      </c>
      <c r="F394" s="77" t="s">
        <v>19</v>
      </c>
      <c r="G394" s="129" t="s">
        <v>1270</v>
      </c>
      <c r="H394"/>
      <c r="I394" s="9"/>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c r="BI394" s="9"/>
      <c r="BJ394" s="9"/>
      <c r="BK394" s="9"/>
      <c r="BL394" s="9"/>
      <c r="BM394" s="9"/>
      <c r="BN394" s="9"/>
    </row>
    <row r="395" spans="1:66" s="11" customFormat="1" ht="90">
      <c r="A395" s="145" t="s">
        <v>394</v>
      </c>
      <c r="B395" s="31" t="s">
        <v>1001</v>
      </c>
      <c r="C395" s="32">
        <v>120</v>
      </c>
      <c r="D395" s="32">
        <v>0</v>
      </c>
      <c r="E395" s="32">
        <f>SUM(C395:D395)</f>
        <v>120</v>
      </c>
      <c r="F395" s="77" t="s">
        <v>19</v>
      </c>
      <c r="G395" s="129" t="s">
        <v>1271</v>
      </c>
      <c r="H395"/>
      <c r="I395" s="9"/>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row>
    <row r="396" spans="1:66" s="11" customFormat="1" ht="45">
      <c r="A396" s="145" t="s">
        <v>395</v>
      </c>
      <c r="B396" s="31" t="s">
        <v>1002</v>
      </c>
      <c r="C396" s="32">
        <v>0</v>
      </c>
      <c r="D396" s="32">
        <v>0</v>
      </c>
      <c r="E396" s="32">
        <f>SUM(C396:D396)</f>
        <v>0</v>
      </c>
      <c r="F396" s="77" t="s">
        <v>17</v>
      </c>
      <c r="G396" s="129" t="s">
        <v>1272</v>
      </c>
      <c r="H396"/>
      <c r="I396" s="9"/>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row>
    <row r="397" spans="1:66" s="10" customFormat="1" ht="22.5" customHeight="1">
      <c r="A397" s="148"/>
      <c r="B397" s="54" t="s">
        <v>1003</v>
      </c>
      <c r="C397" s="34">
        <f>SUM(C398:C400)</f>
        <v>50</v>
      </c>
      <c r="D397" s="34">
        <f>SUM(D398:D400)</f>
        <v>0</v>
      </c>
      <c r="E397" s="34">
        <f t="shared" ref="E397" si="68">SUM(E398:E400)</f>
        <v>50</v>
      </c>
      <c r="F397" s="79"/>
      <c r="G397" s="125"/>
      <c r="H397"/>
      <c r="I397" s="9"/>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c r="BI397" s="9"/>
      <c r="BJ397" s="9"/>
      <c r="BK397" s="9"/>
      <c r="BL397" s="9"/>
      <c r="BM397" s="9"/>
      <c r="BN397" s="9"/>
    </row>
    <row r="398" spans="1:66" s="11" customFormat="1" ht="45">
      <c r="A398" s="145" t="s">
        <v>396</v>
      </c>
      <c r="B398" s="31" t="s">
        <v>1004</v>
      </c>
      <c r="C398" s="32">
        <v>40</v>
      </c>
      <c r="D398" s="32">
        <v>0</v>
      </c>
      <c r="E398" s="32">
        <f>SUM(C398:D398)</f>
        <v>40</v>
      </c>
      <c r="F398" s="77" t="s">
        <v>10</v>
      </c>
      <c r="G398" s="129" t="s">
        <v>80</v>
      </c>
      <c r="H398"/>
      <c r="I398" s="9"/>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row>
    <row r="399" spans="1:66" s="11" customFormat="1" ht="45">
      <c r="A399" s="145" t="s">
        <v>397</v>
      </c>
      <c r="B399" s="31" t="s">
        <v>1005</v>
      </c>
      <c r="C399" s="32">
        <v>10</v>
      </c>
      <c r="D399" s="32">
        <v>0</v>
      </c>
      <c r="E399" s="32">
        <f>SUM(C399:D399)</f>
        <v>10</v>
      </c>
      <c r="F399" s="77" t="s">
        <v>20</v>
      </c>
      <c r="G399" s="129" t="s">
        <v>1273</v>
      </c>
      <c r="H399"/>
      <c r="I399" s="9"/>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c r="BI399" s="9"/>
      <c r="BJ399" s="9"/>
      <c r="BK399" s="9"/>
      <c r="BL399" s="9"/>
      <c r="BM399" s="9"/>
      <c r="BN399" s="9"/>
    </row>
    <row r="400" spans="1:66" s="11" customFormat="1" ht="45">
      <c r="A400" s="145" t="s">
        <v>398</v>
      </c>
      <c r="B400" s="31" t="s">
        <v>1006</v>
      </c>
      <c r="C400" s="32">
        <v>0</v>
      </c>
      <c r="D400" s="32">
        <v>0</v>
      </c>
      <c r="E400" s="32">
        <f>SUM(C400:D400)</f>
        <v>0</v>
      </c>
      <c r="F400" s="77" t="s">
        <v>21</v>
      </c>
      <c r="G400" s="129" t="s">
        <v>1274</v>
      </c>
      <c r="H400"/>
      <c r="I400" s="9"/>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c r="BI400" s="9"/>
      <c r="BJ400" s="9"/>
      <c r="BK400" s="9"/>
      <c r="BL400" s="9"/>
      <c r="BM400" s="9"/>
      <c r="BN400" s="9"/>
    </row>
    <row r="401" spans="1:66" s="10" customFormat="1" ht="22.5" customHeight="1">
      <c r="A401" s="148"/>
      <c r="B401" s="54" t="s">
        <v>1007</v>
      </c>
      <c r="C401" s="34">
        <f>SUM(C402:C411)</f>
        <v>480</v>
      </c>
      <c r="D401" s="34">
        <f>SUM(D402:D411)</f>
        <v>0</v>
      </c>
      <c r="E401" s="34">
        <f>SUM(E402:E411)</f>
        <v>480</v>
      </c>
      <c r="F401" s="79"/>
      <c r="G401" s="125"/>
      <c r="H401"/>
      <c r="I401" s="9"/>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c r="BI401" s="9"/>
      <c r="BJ401" s="9"/>
      <c r="BK401" s="9"/>
      <c r="BL401" s="9"/>
      <c r="BM401" s="9"/>
      <c r="BN401" s="9"/>
    </row>
    <row r="402" spans="1:66" s="11" customFormat="1" ht="135">
      <c r="A402" s="145" t="s">
        <v>399</v>
      </c>
      <c r="B402" s="31" t="s">
        <v>1008</v>
      </c>
      <c r="C402" s="32">
        <v>80</v>
      </c>
      <c r="D402" s="32">
        <v>0</v>
      </c>
      <c r="E402" s="32">
        <f t="shared" ref="E402:E411" si="69">SUM(C402:D402)</f>
        <v>80</v>
      </c>
      <c r="F402" s="77" t="s">
        <v>22</v>
      </c>
      <c r="G402" s="129" t="s">
        <v>1272</v>
      </c>
      <c r="H402"/>
      <c r="I402" s="9"/>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c r="BI402" s="9"/>
      <c r="BJ402" s="9"/>
      <c r="BK402" s="9"/>
      <c r="BL402" s="9"/>
      <c r="BM402" s="9"/>
      <c r="BN402" s="9"/>
    </row>
    <row r="403" spans="1:66" s="11" customFormat="1" ht="45">
      <c r="A403" s="145" t="s">
        <v>619</v>
      </c>
      <c r="B403" s="31" t="s">
        <v>1009</v>
      </c>
      <c r="C403" s="32">
        <v>0</v>
      </c>
      <c r="D403" s="32">
        <v>0</v>
      </c>
      <c r="E403" s="32">
        <f t="shared" si="69"/>
        <v>0</v>
      </c>
      <c r="F403" s="77" t="s">
        <v>23</v>
      </c>
      <c r="G403" s="129" t="s">
        <v>65</v>
      </c>
      <c r="H403"/>
      <c r="I403" s="9"/>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c r="BH403" s="9"/>
      <c r="BI403" s="9"/>
      <c r="BJ403" s="9"/>
      <c r="BK403" s="9"/>
      <c r="BL403" s="9"/>
      <c r="BM403" s="9"/>
      <c r="BN403" s="9"/>
    </row>
    <row r="404" spans="1:66" s="11" customFormat="1" ht="90">
      <c r="A404" s="145" t="s">
        <v>620</v>
      </c>
      <c r="B404" s="31" t="s">
        <v>1010</v>
      </c>
      <c r="C404" s="32">
        <v>30</v>
      </c>
      <c r="D404" s="32">
        <v>0</v>
      </c>
      <c r="E404" s="32">
        <f t="shared" si="69"/>
        <v>30</v>
      </c>
      <c r="F404" s="77" t="s">
        <v>23</v>
      </c>
      <c r="G404" s="68" t="s">
        <v>1275</v>
      </c>
      <c r="H404"/>
      <c r="I404" s="9"/>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c r="BH404" s="9"/>
      <c r="BI404" s="9"/>
      <c r="BJ404" s="9"/>
      <c r="BK404" s="9"/>
      <c r="BL404" s="9"/>
      <c r="BM404" s="9"/>
      <c r="BN404" s="9"/>
    </row>
    <row r="405" spans="1:66" s="11" customFormat="1" ht="45">
      <c r="A405" s="145" t="s">
        <v>621</v>
      </c>
      <c r="B405" s="31" t="s">
        <v>1011</v>
      </c>
      <c r="C405" s="32">
        <v>20</v>
      </c>
      <c r="D405" s="32">
        <v>0</v>
      </c>
      <c r="E405" s="32">
        <f t="shared" si="69"/>
        <v>20</v>
      </c>
      <c r="F405" s="77" t="s">
        <v>17</v>
      </c>
      <c r="G405" s="129" t="s">
        <v>82</v>
      </c>
      <c r="H405"/>
      <c r="I405" s="9"/>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c r="BH405" s="9"/>
      <c r="BI405" s="9"/>
      <c r="BJ405" s="9"/>
      <c r="BK405" s="9"/>
      <c r="BL405" s="9"/>
      <c r="BM405" s="9"/>
      <c r="BN405" s="9"/>
    </row>
    <row r="406" spans="1:66" s="11" customFormat="1" ht="112.5">
      <c r="A406" s="145" t="s">
        <v>622</v>
      </c>
      <c r="B406" s="33" t="s">
        <v>618</v>
      </c>
      <c r="C406" s="38">
        <v>100</v>
      </c>
      <c r="D406" s="38">
        <v>0</v>
      </c>
      <c r="E406" s="38">
        <f t="shared" si="69"/>
        <v>100</v>
      </c>
      <c r="F406" s="78"/>
      <c r="G406" s="130" t="s">
        <v>1276</v>
      </c>
      <c r="H406"/>
      <c r="I406" s="9"/>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row>
    <row r="407" spans="1:66" s="11" customFormat="1" ht="112.5">
      <c r="A407" s="145" t="s">
        <v>623</v>
      </c>
      <c r="B407" s="33" t="s">
        <v>629</v>
      </c>
      <c r="C407" s="38">
        <v>0</v>
      </c>
      <c r="D407" s="38">
        <v>0</v>
      </c>
      <c r="E407" s="38">
        <f t="shared" si="69"/>
        <v>0</v>
      </c>
      <c r="F407" s="78"/>
      <c r="G407" s="130" t="s">
        <v>1277</v>
      </c>
      <c r="H407"/>
      <c r="I407" s="9"/>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row>
    <row r="408" spans="1:66" s="11" customFormat="1" ht="112.5">
      <c r="A408" s="145" t="s">
        <v>624</v>
      </c>
      <c r="B408" s="33" t="s">
        <v>630</v>
      </c>
      <c r="C408" s="38">
        <v>0</v>
      </c>
      <c r="D408" s="38">
        <v>0</v>
      </c>
      <c r="E408" s="38">
        <f t="shared" si="69"/>
        <v>0</v>
      </c>
      <c r="F408" s="78"/>
      <c r="G408" s="130" t="s">
        <v>1340</v>
      </c>
      <c r="H408"/>
      <c r="I408" s="9"/>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c r="BH408" s="9"/>
      <c r="BI408" s="9"/>
      <c r="BJ408" s="9"/>
      <c r="BK408" s="9"/>
      <c r="BL408" s="9"/>
      <c r="BM408" s="9"/>
      <c r="BN408" s="9"/>
    </row>
    <row r="409" spans="1:66" s="11" customFormat="1" ht="112.5">
      <c r="A409" s="145" t="s">
        <v>625</v>
      </c>
      <c r="B409" s="33" t="s">
        <v>631</v>
      </c>
      <c r="C409" s="38">
        <v>150</v>
      </c>
      <c r="D409" s="38">
        <v>0</v>
      </c>
      <c r="E409" s="38">
        <f t="shared" si="69"/>
        <v>150</v>
      </c>
      <c r="F409" s="78"/>
      <c r="G409" s="130" t="s">
        <v>1278</v>
      </c>
      <c r="H409"/>
      <c r="I409" s="9"/>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c r="BI409" s="9"/>
      <c r="BJ409" s="9"/>
      <c r="BK409" s="9"/>
      <c r="BL409" s="9"/>
      <c r="BM409" s="9"/>
      <c r="BN409" s="9"/>
    </row>
    <row r="410" spans="1:66" s="11" customFormat="1" ht="112.5">
      <c r="A410" s="145" t="s">
        <v>626</v>
      </c>
      <c r="B410" s="33" t="s">
        <v>632</v>
      </c>
      <c r="C410" s="38">
        <v>100</v>
      </c>
      <c r="D410" s="38">
        <v>0</v>
      </c>
      <c r="E410" s="38">
        <f t="shared" si="69"/>
        <v>100</v>
      </c>
      <c r="F410" s="78"/>
      <c r="G410" s="130" t="s">
        <v>1277</v>
      </c>
      <c r="H410"/>
      <c r="I410" s="9"/>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row>
    <row r="411" spans="1:66" s="11" customFormat="1" ht="112.5">
      <c r="A411" s="145" t="s">
        <v>627</v>
      </c>
      <c r="B411" s="36" t="s">
        <v>628</v>
      </c>
      <c r="C411" s="38">
        <v>0</v>
      </c>
      <c r="D411" s="38">
        <v>0</v>
      </c>
      <c r="E411" s="38">
        <f t="shared" si="69"/>
        <v>0</v>
      </c>
      <c r="F411" s="78"/>
      <c r="G411" s="130" t="s">
        <v>1369</v>
      </c>
      <c r="H411"/>
      <c r="I411" s="9"/>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row>
    <row r="412" spans="1:66" s="10" customFormat="1" ht="22.5" customHeight="1">
      <c r="A412" s="148"/>
      <c r="B412" s="72" t="s">
        <v>1012</v>
      </c>
      <c r="C412" s="34">
        <f>SUM(C413:C422)</f>
        <v>245</v>
      </c>
      <c r="D412" s="34">
        <f t="shared" ref="D412" si="70">SUM(D413:D422)</f>
        <v>0</v>
      </c>
      <c r="E412" s="34">
        <f t="shared" ref="E412" si="71">SUM(E413:E422)</f>
        <v>245</v>
      </c>
      <c r="F412" s="79"/>
      <c r="G412" s="125"/>
      <c r="H412"/>
      <c r="I412" s="9"/>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row>
    <row r="413" spans="1:66" s="11" customFormat="1" ht="45">
      <c r="A413" s="145" t="s">
        <v>400</v>
      </c>
      <c r="B413" s="31" t="s">
        <v>1387</v>
      </c>
      <c r="C413" s="32">
        <v>15</v>
      </c>
      <c r="D413" s="32">
        <v>0</v>
      </c>
      <c r="E413" s="32">
        <f t="shared" ref="E413:E422" si="72">SUM(C413:D413)</f>
        <v>15</v>
      </c>
      <c r="F413" s="77" t="s">
        <v>24</v>
      </c>
      <c r="G413" s="129" t="s">
        <v>1279</v>
      </c>
      <c r="H413"/>
      <c r="I413" s="9"/>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row>
    <row r="414" spans="1:66" s="11" customFormat="1" ht="45">
      <c r="A414" s="145" t="s">
        <v>401</v>
      </c>
      <c r="B414" s="31" t="s">
        <v>1014</v>
      </c>
      <c r="C414" s="32">
        <v>10</v>
      </c>
      <c r="D414" s="32">
        <v>0</v>
      </c>
      <c r="E414" s="32">
        <f t="shared" si="72"/>
        <v>10</v>
      </c>
      <c r="F414" s="77" t="s">
        <v>24</v>
      </c>
      <c r="G414" s="129" t="s">
        <v>1274</v>
      </c>
      <c r="H414"/>
      <c r="I414" s="9"/>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row>
    <row r="415" spans="1:66" s="11" customFormat="1" ht="45">
      <c r="A415" s="145" t="s">
        <v>402</v>
      </c>
      <c r="B415" s="31" t="s">
        <v>1015</v>
      </c>
      <c r="C415" s="32">
        <v>10</v>
      </c>
      <c r="D415" s="32">
        <v>0</v>
      </c>
      <c r="E415" s="32">
        <f t="shared" si="72"/>
        <v>10</v>
      </c>
      <c r="F415" s="77" t="s">
        <v>24</v>
      </c>
      <c r="G415" s="129" t="s">
        <v>1274</v>
      </c>
      <c r="H415"/>
      <c r="I415" s="9"/>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c r="BI415" s="9"/>
      <c r="BJ415" s="9"/>
      <c r="BK415" s="9"/>
      <c r="BL415" s="9"/>
      <c r="BM415" s="9"/>
      <c r="BN415" s="9"/>
    </row>
    <row r="416" spans="1:66" s="11" customFormat="1" ht="45">
      <c r="A416" s="145" t="s">
        <v>403</v>
      </c>
      <c r="B416" s="31" t="s">
        <v>1016</v>
      </c>
      <c r="C416" s="32">
        <v>45</v>
      </c>
      <c r="D416" s="32">
        <v>0</v>
      </c>
      <c r="E416" s="32">
        <f t="shared" si="72"/>
        <v>45</v>
      </c>
      <c r="F416" s="77" t="s">
        <v>25</v>
      </c>
      <c r="G416" s="129" t="s">
        <v>1280</v>
      </c>
      <c r="H416"/>
      <c r="I416" s="9"/>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row>
    <row r="417" spans="1:66" s="11" customFormat="1" ht="45">
      <c r="A417" s="145" t="s">
        <v>404</v>
      </c>
      <c r="B417" s="31" t="s">
        <v>1017</v>
      </c>
      <c r="C417" s="32">
        <v>50</v>
      </c>
      <c r="D417" s="32">
        <v>0</v>
      </c>
      <c r="E417" s="32">
        <f t="shared" si="72"/>
        <v>50</v>
      </c>
      <c r="F417" s="77" t="s">
        <v>26</v>
      </c>
      <c r="G417" s="129" t="s">
        <v>1215</v>
      </c>
      <c r="H417"/>
      <c r="I417" s="9"/>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row>
    <row r="418" spans="1:66" s="11" customFormat="1" ht="90">
      <c r="A418" s="145" t="s">
        <v>405</v>
      </c>
      <c r="B418" s="31" t="s">
        <v>1018</v>
      </c>
      <c r="C418" s="32">
        <v>80</v>
      </c>
      <c r="D418" s="32">
        <v>0</v>
      </c>
      <c r="E418" s="32">
        <f t="shared" si="72"/>
        <v>80</v>
      </c>
      <c r="F418" s="77" t="s">
        <v>24</v>
      </c>
      <c r="G418" s="129" t="s">
        <v>1272</v>
      </c>
      <c r="H418"/>
      <c r="I418" s="9"/>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row>
    <row r="419" spans="1:66" s="11" customFormat="1" ht="45">
      <c r="A419" s="145" t="s">
        <v>406</v>
      </c>
      <c r="B419" s="31" t="s">
        <v>1019</v>
      </c>
      <c r="C419" s="32">
        <v>15</v>
      </c>
      <c r="D419" s="32">
        <v>0</v>
      </c>
      <c r="E419" s="32">
        <f t="shared" si="72"/>
        <v>15</v>
      </c>
      <c r="F419" s="77" t="s">
        <v>24</v>
      </c>
      <c r="G419" s="129" t="s">
        <v>1279</v>
      </c>
      <c r="H419"/>
      <c r="I419" s="9"/>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c r="BI419" s="9"/>
      <c r="BJ419" s="9"/>
      <c r="BK419" s="9"/>
      <c r="BL419" s="9"/>
      <c r="BM419" s="9"/>
      <c r="BN419" s="9"/>
    </row>
    <row r="420" spans="1:66" s="11" customFormat="1" ht="45">
      <c r="A420" s="145" t="s">
        <v>407</v>
      </c>
      <c r="B420" s="31" t="s">
        <v>1020</v>
      </c>
      <c r="C420" s="32">
        <v>10</v>
      </c>
      <c r="D420" s="32">
        <v>0</v>
      </c>
      <c r="E420" s="32">
        <f t="shared" si="72"/>
        <v>10</v>
      </c>
      <c r="F420" s="77" t="s">
        <v>3</v>
      </c>
      <c r="G420" s="129" t="s">
        <v>1274</v>
      </c>
      <c r="H420"/>
      <c r="I420" s="9"/>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c r="BH420" s="9"/>
      <c r="BI420" s="9"/>
      <c r="BJ420" s="9"/>
      <c r="BK420" s="9"/>
      <c r="BL420" s="9"/>
      <c r="BM420" s="9"/>
      <c r="BN420" s="9"/>
    </row>
    <row r="421" spans="1:66" s="11" customFormat="1" ht="67.5">
      <c r="A421" s="145" t="s">
        <v>408</v>
      </c>
      <c r="B421" s="31" t="s">
        <v>1021</v>
      </c>
      <c r="C421" s="32">
        <v>0</v>
      </c>
      <c r="D421" s="32">
        <v>0</v>
      </c>
      <c r="E421" s="32">
        <f t="shared" si="72"/>
        <v>0</v>
      </c>
      <c r="F421" s="77" t="s">
        <v>27</v>
      </c>
      <c r="G421" s="129" t="s">
        <v>84</v>
      </c>
      <c r="H421"/>
      <c r="I421" s="9"/>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c r="BH421" s="9"/>
      <c r="BI421" s="9"/>
      <c r="BJ421" s="9"/>
      <c r="BK421" s="9"/>
      <c r="BL421" s="9"/>
      <c r="BM421" s="9"/>
      <c r="BN421" s="9"/>
    </row>
    <row r="422" spans="1:66" s="11" customFormat="1" ht="45">
      <c r="A422" s="145" t="s">
        <v>409</v>
      </c>
      <c r="B422" s="31" t="s">
        <v>1022</v>
      </c>
      <c r="C422" s="32">
        <v>10</v>
      </c>
      <c r="D422" s="32">
        <v>0</v>
      </c>
      <c r="E422" s="32">
        <f t="shared" si="72"/>
        <v>10</v>
      </c>
      <c r="F422" s="77" t="s">
        <v>24</v>
      </c>
      <c r="G422" s="129" t="s">
        <v>1279</v>
      </c>
      <c r="H422"/>
      <c r="I422" s="9"/>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c r="BI422" s="9"/>
      <c r="BJ422" s="9"/>
      <c r="BK422" s="9"/>
      <c r="BL422" s="9"/>
      <c r="BM422" s="9"/>
      <c r="BN422" s="9"/>
    </row>
    <row r="423" spans="1:66" s="10" customFormat="1" ht="22.5" customHeight="1">
      <c r="A423" s="148"/>
      <c r="B423" s="54" t="s">
        <v>571</v>
      </c>
      <c r="C423" s="34">
        <f>SUM(C424:C427)</f>
        <v>170</v>
      </c>
      <c r="D423" s="34">
        <f t="shared" ref="D423" si="73">SUM(D424:D427)</f>
        <v>0</v>
      </c>
      <c r="E423" s="34">
        <f>SUM(E424:E427)</f>
        <v>170</v>
      </c>
      <c r="F423" s="79"/>
      <c r="G423" s="125"/>
      <c r="H423"/>
      <c r="I423" s="9"/>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c r="BH423" s="9"/>
      <c r="BI423" s="9"/>
      <c r="BJ423" s="9"/>
      <c r="BK423" s="9"/>
      <c r="BL423" s="9"/>
      <c r="BM423" s="9"/>
      <c r="BN423" s="9"/>
    </row>
    <row r="424" spans="1:66" s="11" customFormat="1" ht="45">
      <c r="A424" s="145" t="s">
        <v>410</v>
      </c>
      <c r="B424" s="31" t="s">
        <v>1023</v>
      </c>
      <c r="C424" s="32">
        <v>50</v>
      </c>
      <c r="D424" s="32">
        <v>0</v>
      </c>
      <c r="E424" s="32">
        <f>SUM(C424:D424)</f>
        <v>50</v>
      </c>
      <c r="F424" s="77" t="s">
        <v>11</v>
      </c>
      <c r="G424" s="129" t="s">
        <v>1215</v>
      </c>
      <c r="H424"/>
      <c r="I424" s="9"/>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c r="BH424" s="9"/>
      <c r="BI424" s="9"/>
      <c r="BJ424" s="9"/>
      <c r="BK424" s="9"/>
      <c r="BL424" s="9"/>
      <c r="BM424" s="9"/>
      <c r="BN424" s="9"/>
    </row>
    <row r="425" spans="1:66" s="11" customFormat="1" ht="90">
      <c r="A425" s="145" t="s">
        <v>411</v>
      </c>
      <c r="B425" s="31" t="s">
        <v>1024</v>
      </c>
      <c r="C425" s="32">
        <v>50</v>
      </c>
      <c r="D425" s="32">
        <v>0</v>
      </c>
      <c r="E425" s="32">
        <f>SUM(C425:D425)</f>
        <v>50</v>
      </c>
      <c r="F425" s="77" t="s">
        <v>11</v>
      </c>
      <c r="G425" s="129" t="s">
        <v>1215</v>
      </c>
      <c r="H425"/>
      <c r="I425" s="9"/>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c r="BH425" s="9"/>
      <c r="BI425" s="9"/>
      <c r="BJ425" s="9"/>
      <c r="BK425" s="9"/>
      <c r="BL425" s="9"/>
      <c r="BM425" s="9"/>
      <c r="BN425" s="9"/>
    </row>
    <row r="426" spans="1:66" s="11" customFormat="1" ht="67.5">
      <c r="A426" s="145" t="s">
        <v>412</v>
      </c>
      <c r="B426" s="31" t="s">
        <v>1025</v>
      </c>
      <c r="C426" s="32">
        <v>30</v>
      </c>
      <c r="D426" s="32">
        <v>0</v>
      </c>
      <c r="E426" s="32">
        <f>SUM(C426:D426)</f>
        <v>30</v>
      </c>
      <c r="F426" s="77" t="s">
        <v>24</v>
      </c>
      <c r="G426" s="129" t="s">
        <v>1281</v>
      </c>
      <c r="H426"/>
      <c r="I426" s="9"/>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9"/>
      <c r="BI426" s="9"/>
      <c r="BJ426" s="9"/>
      <c r="BK426" s="9"/>
      <c r="BL426" s="9"/>
      <c r="BM426" s="9"/>
      <c r="BN426" s="9"/>
    </row>
    <row r="427" spans="1:66" s="11" customFormat="1" ht="112.5">
      <c r="A427" s="145"/>
      <c r="B427" s="36" t="s">
        <v>1026</v>
      </c>
      <c r="C427" s="38">
        <v>40</v>
      </c>
      <c r="D427" s="38">
        <v>0</v>
      </c>
      <c r="E427" s="38">
        <f>SUM(C427:D427)</f>
        <v>40</v>
      </c>
      <c r="F427" s="78"/>
      <c r="G427" s="130" t="s">
        <v>1282</v>
      </c>
      <c r="H427"/>
      <c r="I427" s="9"/>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c r="BH427" s="9"/>
      <c r="BI427" s="9"/>
      <c r="BJ427" s="9"/>
      <c r="BK427" s="9"/>
      <c r="BL427" s="9"/>
      <c r="BM427" s="9"/>
      <c r="BN427" s="9"/>
    </row>
    <row r="428" spans="1:66" s="10" customFormat="1" ht="22.5" customHeight="1">
      <c r="A428" s="148"/>
      <c r="B428" s="54" t="s">
        <v>54</v>
      </c>
      <c r="C428" s="34">
        <f>SUM(C429:C437)</f>
        <v>350</v>
      </c>
      <c r="D428" s="34">
        <f>SUM(D429:D437)</f>
        <v>0</v>
      </c>
      <c r="E428" s="34">
        <f t="shared" ref="E428" si="74">SUM(E429:E437)</f>
        <v>350</v>
      </c>
      <c r="F428" s="79"/>
      <c r="G428" s="125"/>
      <c r="H428"/>
      <c r="I428" s="9"/>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c r="BH428" s="9"/>
      <c r="BI428" s="9"/>
      <c r="BJ428" s="9"/>
      <c r="BK428" s="9"/>
      <c r="BL428" s="9"/>
      <c r="BM428" s="9"/>
      <c r="BN428" s="9"/>
    </row>
    <row r="429" spans="1:66" s="11" customFormat="1" ht="90">
      <c r="A429" s="145" t="s">
        <v>413</v>
      </c>
      <c r="B429" s="31" t="s">
        <v>1027</v>
      </c>
      <c r="C429" s="32">
        <v>350</v>
      </c>
      <c r="D429" s="32">
        <v>0</v>
      </c>
      <c r="E429" s="32">
        <f t="shared" ref="E429:E437" si="75">SUM(C429:D429)</f>
        <v>350</v>
      </c>
      <c r="F429" s="77" t="s">
        <v>24</v>
      </c>
      <c r="G429" s="129" t="s">
        <v>1283</v>
      </c>
      <c r="H429"/>
      <c r="I429" s="9"/>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c r="BI429" s="9"/>
      <c r="BJ429" s="9"/>
      <c r="BK429" s="9"/>
      <c r="BL429" s="9"/>
      <c r="BM429" s="9"/>
      <c r="BN429" s="9"/>
    </row>
    <row r="430" spans="1:66" s="11" customFormat="1" ht="45">
      <c r="A430" s="145" t="s">
        <v>414</v>
      </c>
      <c r="B430" s="31" t="s">
        <v>542</v>
      </c>
      <c r="C430" s="32" t="s">
        <v>652</v>
      </c>
      <c r="D430" s="32">
        <v>0</v>
      </c>
      <c r="E430" s="32">
        <f t="shared" si="75"/>
        <v>0</v>
      </c>
      <c r="F430" s="77" t="s">
        <v>11</v>
      </c>
      <c r="G430" s="129" t="s">
        <v>1215</v>
      </c>
      <c r="H430"/>
      <c r="I430" s="9"/>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row>
    <row r="431" spans="1:66" s="11" customFormat="1" ht="45">
      <c r="A431" s="145" t="s">
        <v>415</v>
      </c>
      <c r="B431" s="31" t="s">
        <v>1028</v>
      </c>
      <c r="C431" s="32" t="s">
        <v>652</v>
      </c>
      <c r="D431" s="32">
        <v>0</v>
      </c>
      <c r="E431" s="32">
        <f t="shared" si="75"/>
        <v>0</v>
      </c>
      <c r="F431" s="77" t="s">
        <v>11</v>
      </c>
      <c r="G431" s="129" t="s">
        <v>66</v>
      </c>
      <c r="H431"/>
      <c r="I431" s="9"/>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c r="BI431" s="9"/>
      <c r="BJ431" s="9"/>
      <c r="BK431" s="9"/>
      <c r="BL431" s="9"/>
      <c r="BM431" s="9"/>
      <c r="BN431" s="9"/>
    </row>
    <row r="432" spans="1:66" s="11" customFormat="1" ht="45">
      <c r="A432" s="145" t="s">
        <v>416</v>
      </c>
      <c r="B432" s="31" t="s">
        <v>1029</v>
      </c>
      <c r="C432" s="32" t="s">
        <v>652</v>
      </c>
      <c r="D432" s="32">
        <v>0</v>
      </c>
      <c r="E432" s="32">
        <f t="shared" si="75"/>
        <v>0</v>
      </c>
      <c r="F432" s="77" t="s">
        <v>28</v>
      </c>
      <c r="G432" s="129" t="s">
        <v>84</v>
      </c>
      <c r="H432"/>
      <c r="I432" s="9"/>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c r="BI432" s="9"/>
      <c r="BJ432" s="9"/>
      <c r="BK432" s="9"/>
      <c r="BL432" s="9"/>
      <c r="BM432" s="9"/>
      <c r="BN432" s="9"/>
    </row>
    <row r="433" spans="1:66" s="11" customFormat="1" ht="45">
      <c r="A433" s="145" t="s">
        <v>417</v>
      </c>
      <c r="B433" s="31" t="s">
        <v>1030</v>
      </c>
      <c r="C433" s="32" t="s">
        <v>652</v>
      </c>
      <c r="D433" s="32">
        <v>0</v>
      </c>
      <c r="E433" s="32">
        <f t="shared" si="75"/>
        <v>0</v>
      </c>
      <c r="F433" s="77" t="s">
        <v>28</v>
      </c>
      <c r="G433" s="129" t="s">
        <v>1215</v>
      </c>
      <c r="H433"/>
      <c r="I433" s="9"/>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c r="BI433" s="9"/>
      <c r="BJ433" s="9"/>
      <c r="BK433" s="9"/>
      <c r="BL433" s="9"/>
      <c r="BM433" s="9"/>
      <c r="BN433" s="9"/>
    </row>
    <row r="434" spans="1:66" s="11" customFormat="1" ht="45">
      <c r="A434" s="145" t="s">
        <v>418</v>
      </c>
      <c r="B434" s="31" t="s">
        <v>1031</v>
      </c>
      <c r="C434" s="32" t="s">
        <v>652</v>
      </c>
      <c r="D434" s="32">
        <v>0</v>
      </c>
      <c r="E434" s="32">
        <f t="shared" si="75"/>
        <v>0</v>
      </c>
      <c r="F434" s="77" t="s">
        <v>24</v>
      </c>
      <c r="G434" s="129" t="s">
        <v>84</v>
      </c>
      <c r="H434"/>
      <c r="I434" s="9"/>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row>
    <row r="435" spans="1:66" s="11" customFormat="1" ht="45">
      <c r="A435" s="145" t="s">
        <v>419</v>
      </c>
      <c r="B435" s="31" t="s">
        <v>1032</v>
      </c>
      <c r="C435" s="32" t="s">
        <v>652</v>
      </c>
      <c r="D435" s="32">
        <v>0</v>
      </c>
      <c r="E435" s="32">
        <f t="shared" si="75"/>
        <v>0</v>
      </c>
      <c r="F435" s="77" t="s">
        <v>28</v>
      </c>
      <c r="G435" s="129" t="s">
        <v>1215</v>
      </c>
      <c r="H435"/>
      <c r="I435" s="9"/>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row>
    <row r="436" spans="1:66" s="11" customFormat="1" ht="90">
      <c r="A436" s="145" t="s">
        <v>420</v>
      </c>
      <c r="B436" s="31" t="s">
        <v>1033</v>
      </c>
      <c r="C436" s="32" t="s">
        <v>652</v>
      </c>
      <c r="D436" s="32">
        <v>0</v>
      </c>
      <c r="E436" s="32">
        <f t="shared" si="75"/>
        <v>0</v>
      </c>
      <c r="F436" s="77" t="s">
        <v>28</v>
      </c>
      <c r="G436" s="68" t="s">
        <v>1341</v>
      </c>
      <c r="H436"/>
      <c r="I436" s="9"/>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c r="BI436" s="9"/>
      <c r="BJ436" s="9"/>
      <c r="BK436" s="9"/>
      <c r="BL436" s="9"/>
      <c r="BM436" s="9"/>
      <c r="BN436" s="9"/>
    </row>
    <row r="437" spans="1:66" s="11" customFormat="1" ht="45">
      <c r="A437" s="145" t="s">
        <v>421</v>
      </c>
      <c r="B437" s="31" t="s">
        <v>1034</v>
      </c>
      <c r="C437" s="32" t="s">
        <v>652</v>
      </c>
      <c r="D437" s="32">
        <v>0</v>
      </c>
      <c r="E437" s="32">
        <f t="shared" si="75"/>
        <v>0</v>
      </c>
      <c r="F437" s="77" t="s">
        <v>28</v>
      </c>
      <c r="G437" s="129" t="s">
        <v>84</v>
      </c>
      <c r="H437"/>
      <c r="I437" s="9"/>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row>
    <row r="438" spans="1:66" s="8" customFormat="1" ht="26.25" customHeight="1">
      <c r="A438" s="147" t="s">
        <v>553</v>
      </c>
      <c r="B438" s="61" t="s">
        <v>1035</v>
      </c>
      <c r="C438" s="57">
        <f>C439+C445+C453+C456</f>
        <v>630</v>
      </c>
      <c r="D438" s="57">
        <f>D439+D445+D453+D456</f>
        <v>0</v>
      </c>
      <c r="E438" s="57">
        <f t="shared" ref="E438" si="76">SUM(E439+E445+E453+E456)</f>
        <v>630</v>
      </c>
      <c r="F438" s="74"/>
      <c r="G438" s="128"/>
      <c r="H438"/>
      <c r="I438" s="9"/>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row>
    <row r="439" spans="1:66" s="10" customFormat="1" ht="22.5" customHeight="1">
      <c r="A439" s="148"/>
      <c r="B439" s="54" t="s">
        <v>1036</v>
      </c>
      <c r="C439" s="34">
        <f>SUM(C440:C444)</f>
        <v>210</v>
      </c>
      <c r="D439" s="34">
        <f>SUM(D440:D444)</f>
        <v>0</v>
      </c>
      <c r="E439" s="34">
        <f t="shared" ref="E439" si="77">SUM(E440:E444)</f>
        <v>210</v>
      </c>
      <c r="F439" s="79"/>
      <c r="G439" s="125"/>
      <c r="H439"/>
      <c r="I439" s="9"/>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row>
    <row r="440" spans="1:66" s="11" customFormat="1" ht="112.5">
      <c r="A440" s="145" t="s">
        <v>422</v>
      </c>
      <c r="B440" s="31" t="s">
        <v>1037</v>
      </c>
      <c r="C440" s="32">
        <v>100</v>
      </c>
      <c r="D440" s="32">
        <v>0</v>
      </c>
      <c r="E440" s="32">
        <f>SUM(C440:D440)</f>
        <v>100</v>
      </c>
      <c r="F440" s="77" t="s">
        <v>29</v>
      </c>
      <c r="G440" s="129" t="s">
        <v>66</v>
      </c>
      <c r="H440"/>
      <c r="I440" s="9"/>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row>
    <row r="441" spans="1:66" s="11" customFormat="1" ht="67.5">
      <c r="A441" s="145" t="s">
        <v>423</v>
      </c>
      <c r="B441" s="31" t="s">
        <v>1038</v>
      </c>
      <c r="C441" s="32">
        <v>50</v>
      </c>
      <c r="D441" s="32">
        <v>0</v>
      </c>
      <c r="E441" s="32">
        <f>SUM(C441:D441)</f>
        <v>50</v>
      </c>
      <c r="F441" s="77" t="s">
        <v>24</v>
      </c>
      <c r="G441" s="129" t="s">
        <v>1215</v>
      </c>
      <c r="H441"/>
      <c r="I441" s="9"/>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row>
    <row r="442" spans="1:66" s="11" customFormat="1" ht="67.5">
      <c r="A442" s="145" t="s">
        <v>424</v>
      </c>
      <c r="B442" s="31" t="s">
        <v>1039</v>
      </c>
      <c r="C442" s="32">
        <v>45</v>
      </c>
      <c r="D442" s="32">
        <v>0</v>
      </c>
      <c r="E442" s="32">
        <f>SUM(C442:D442)</f>
        <v>45</v>
      </c>
      <c r="F442" s="77" t="s">
        <v>3</v>
      </c>
      <c r="G442" s="129" t="s">
        <v>81</v>
      </c>
      <c r="H442"/>
      <c r="I442" s="9"/>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row>
    <row r="443" spans="1:66" s="11" customFormat="1" ht="90">
      <c r="A443" s="145" t="s">
        <v>425</v>
      </c>
      <c r="B443" s="31" t="s">
        <v>1040</v>
      </c>
      <c r="C443" s="32" t="s">
        <v>652</v>
      </c>
      <c r="D443" s="32">
        <v>0</v>
      </c>
      <c r="E443" s="32">
        <f>SUM(C443:D443)</f>
        <v>0</v>
      </c>
      <c r="F443" s="77" t="s">
        <v>24</v>
      </c>
      <c r="G443" s="68" t="s">
        <v>1342</v>
      </c>
      <c r="H443"/>
      <c r="I443" s="9"/>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row>
    <row r="444" spans="1:66" s="11" customFormat="1" ht="112.5">
      <c r="A444" s="145" t="s">
        <v>426</v>
      </c>
      <c r="B444" s="31" t="s">
        <v>1041</v>
      </c>
      <c r="C444" s="32">
        <v>15</v>
      </c>
      <c r="D444" s="32">
        <v>0</v>
      </c>
      <c r="E444" s="32">
        <f>SUM(C444:D444)</f>
        <v>15</v>
      </c>
      <c r="F444" s="77" t="s">
        <v>24</v>
      </c>
      <c r="G444" s="129" t="s">
        <v>1343</v>
      </c>
      <c r="H444"/>
      <c r="I444" s="9"/>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row>
    <row r="445" spans="1:66" s="10" customFormat="1" ht="24" customHeight="1">
      <c r="A445" s="148"/>
      <c r="B445" s="54" t="s">
        <v>1042</v>
      </c>
      <c r="C445" s="34">
        <f>SUM(C446:C452)</f>
        <v>260</v>
      </c>
      <c r="D445" s="34">
        <f>SUM(D446:D452)</f>
        <v>0</v>
      </c>
      <c r="E445" s="34">
        <f t="shared" ref="E445" si="78">SUM(E446:E452)</f>
        <v>260</v>
      </c>
      <c r="F445" s="79"/>
      <c r="G445" s="125"/>
      <c r="H445"/>
      <c r="I445" s="9"/>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row>
    <row r="446" spans="1:66" s="11" customFormat="1" ht="45">
      <c r="A446" s="145" t="s">
        <v>427</v>
      </c>
      <c r="B446" s="31" t="s">
        <v>1043</v>
      </c>
      <c r="C446" s="32">
        <v>50</v>
      </c>
      <c r="D446" s="32">
        <v>0</v>
      </c>
      <c r="E446" s="32">
        <f t="shared" ref="E446:E452" si="79">SUM(C446:D446)</f>
        <v>50</v>
      </c>
      <c r="F446" s="77" t="s">
        <v>24</v>
      </c>
      <c r="G446" s="129" t="s">
        <v>1215</v>
      </c>
      <c r="H446"/>
      <c r="I446" s="9"/>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row>
    <row r="447" spans="1:66" s="11" customFormat="1" ht="45">
      <c r="A447" s="145" t="s">
        <v>428</v>
      </c>
      <c r="B447" s="31" t="s">
        <v>1044</v>
      </c>
      <c r="C447" s="32">
        <v>35</v>
      </c>
      <c r="D447" s="32">
        <v>0</v>
      </c>
      <c r="E447" s="32">
        <f t="shared" si="79"/>
        <v>35</v>
      </c>
      <c r="F447" s="77" t="s">
        <v>13</v>
      </c>
      <c r="G447" s="129" t="s">
        <v>1284</v>
      </c>
      <c r="H447"/>
      <c r="I447" s="9"/>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row>
    <row r="448" spans="1:66" s="11" customFormat="1" ht="45">
      <c r="A448" s="145" t="s">
        <v>429</v>
      </c>
      <c r="B448" s="31" t="s">
        <v>1045</v>
      </c>
      <c r="C448" s="32">
        <v>20</v>
      </c>
      <c r="D448" s="32">
        <v>0</v>
      </c>
      <c r="E448" s="32">
        <f t="shared" si="79"/>
        <v>20</v>
      </c>
      <c r="F448" s="77" t="s">
        <v>11</v>
      </c>
      <c r="G448" s="129" t="s">
        <v>1285</v>
      </c>
      <c r="H448"/>
      <c r="I448" s="9"/>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row>
    <row r="449" spans="1:66" s="11" customFormat="1" ht="45">
      <c r="A449" s="145" t="s">
        <v>430</v>
      </c>
      <c r="B449" s="31" t="s">
        <v>1046</v>
      </c>
      <c r="C449" s="32">
        <v>15</v>
      </c>
      <c r="D449" s="32">
        <v>0</v>
      </c>
      <c r="E449" s="32">
        <f t="shared" si="79"/>
        <v>15</v>
      </c>
      <c r="F449" s="77" t="s">
        <v>18</v>
      </c>
      <c r="G449" s="129" t="s">
        <v>1279</v>
      </c>
      <c r="H449"/>
      <c r="I449" s="9"/>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row>
    <row r="450" spans="1:66" s="11" customFormat="1" ht="45">
      <c r="A450" s="145" t="s">
        <v>431</v>
      </c>
      <c r="B450" s="31" t="s">
        <v>1047</v>
      </c>
      <c r="C450" s="32">
        <v>20</v>
      </c>
      <c r="D450" s="32">
        <v>0</v>
      </c>
      <c r="E450" s="32">
        <f t="shared" si="79"/>
        <v>20</v>
      </c>
      <c r="F450" s="77" t="s">
        <v>11</v>
      </c>
      <c r="G450" s="129" t="s">
        <v>82</v>
      </c>
      <c r="H450"/>
      <c r="I450" s="9"/>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row>
    <row r="451" spans="1:66" s="11" customFormat="1" ht="45">
      <c r="A451" s="145" t="s">
        <v>432</v>
      </c>
      <c r="B451" s="31" t="s">
        <v>1048</v>
      </c>
      <c r="C451" s="32">
        <v>75</v>
      </c>
      <c r="D451" s="32">
        <v>0</v>
      </c>
      <c r="E451" s="32">
        <f t="shared" si="79"/>
        <v>75</v>
      </c>
      <c r="F451" s="77" t="s">
        <v>11</v>
      </c>
      <c r="G451" s="129" t="s">
        <v>1216</v>
      </c>
      <c r="H451"/>
      <c r="I451" s="9"/>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row>
    <row r="452" spans="1:66" s="11" customFormat="1" ht="67.5">
      <c r="A452" s="145" t="s">
        <v>433</v>
      </c>
      <c r="B452" s="31" t="s">
        <v>1049</v>
      </c>
      <c r="C452" s="32">
        <v>45</v>
      </c>
      <c r="D452" s="32">
        <v>0</v>
      </c>
      <c r="E452" s="32">
        <f t="shared" si="79"/>
        <v>45</v>
      </c>
      <c r="F452" s="77" t="s">
        <v>24</v>
      </c>
      <c r="G452" s="129" t="s">
        <v>81</v>
      </c>
      <c r="H452"/>
      <c r="I452" s="9"/>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row>
    <row r="453" spans="1:66" s="10" customFormat="1" ht="31.5" customHeight="1">
      <c r="A453" s="148"/>
      <c r="B453" s="54" t="s">
        <v>1050</v>
      </c>
      <c r="C453" s="34">
        <f>SUM(C454:C455)</f>
        <v>40</v>
      </c>
      <c r="D453" s="34">
        <f>SUM(D454:D455)</f>
        <v>0</v>
      </c>
      <c r="E453" s="34">
        <f t="shared" ref="E453" si="80">SUM(E454:E455)</f>
        <v>40</v>
      </c>
      <c r="F453" s="79"/>
      <c r="G453" s="125"/>
      <c r="H453"/>
      <c r="I453" s="9"/>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row>
    <row r="454" spans="1:66" s="11" customFormat="1" ht="45">
      <c r="A454" s="145" t="s">
        <v>434</v>
      </c>
      <c r="B454" s="31" t="s">
        <v>1051</v>
      </c>
      <c r="C454" s="32">
        <v>40</v>
      </c>
      <c r="D454" s="32">
        <v>0</v>
      </c>
      <c r="E454" s="32">
        <f>SUM(C454:D454)</f>
        <v>40</v>
      </c>
      <c r="F454" s="77" t="s">
        <v>17</v>
      </c>
      <c r="G454" s="129" t="s">
        <v>1286</v>
      </c>
      <c r="H454"/>
      <c r="I454" s="9"/>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row>
    <row r="455" spans="1:66" s="11" customFormat="1" ht="45">
      <c r="A455" s="145" t="s">
        <v>435</v>
      </c>
      <c r="B455" s="31" t="s">
        <v>1052</v>
      </c>
      <c r="C455" s="32">
        <v>0</v>
      </c>
      <c r="D455" s="32">
        <v>0</v>
      </c>
      <c r="E455" s="32">
        <f>SUM(C455:D455)</f>
        <v>0</v>
      </c>
      <c r="F455" s="77" t="s">
        <v>3</v>
      </c>
      <c r="G455" s="129" t="s">
        <v>1215</v>
      </c>
      <c r="H455"/>
      <c r="I455" s="9"/>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row>
    <row r="456" spans="1:66" s="10" customFormat="1" ht="22.5" customHeight="1">
      <c r="A456" s="148"/>
      <c r="B456" s="54" t="s">
        <v>55</v>
      </c>
      <c r="C456" s="34">
        <f>C457</f>
        <v>120</v>
      </c>
      <c r="D456" s="34">
        <f>D457</f>
        <v>0</v>
      </c>
      <c r="E456" s="34">
        <f t="shared" ref="E456" si="81">E457</f>
        <v>120</v>
      </c>
      <c r="F456" s="79"/>
      <c r="G456" s="125"/>
      <c r="H456"/>
      <c r="I456" s="9"/>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row>
    <row r="457" spans="1:66" s="11" customFormat="1" ht="90">
      <c r="A457" s="145" t="s">
        <v>436</v>
      </c>
      <c r="B457" s="31" t="s">
        <v>1053</v>
      </c>
      <c r="C457" s="32">
        <v>120</v>
      </c>
      <c r="D457" s="32">
        <v>0</v>
      </c>
      <c r="E457" s="32">
        <f>SUM(C457:D457)</f>
        <v>120</v>
      </c>
      <c r="F457" s="77" t="s">
        <v>10</v>
      </c>
      <c r="G457" s="129" t="s">
        <v>1344</v>
      </c>
      <c r="H457"/>
      <c r="I457" s="9"/>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row>
    <row r="458" spans="1:66" s="8" customFormat="1" ht="25.5" customHeight="1">
      <c r="A458" s="151" t="s">
        <v>554</v>
      </c>
      <c r="B458" s="61" t="s">
        <v>1054</v>
      </c>
      <c r="C458" s="57">
        <f>C459+C472+C476+C487</f>
        <v>2970</v>
      </c>
      <c r="D458" s="57">
        <f t="shared" ref="D458" si="82">D459+D472+D476+D487</f>
        <v>660</v>
      </c>
      <c r="E458" s="57">
        <f t="shared" ref="E458" si="83">SUM(E459+E472+E476+E487)</f>
        <v>3630</v>
      </c>
      <c r="F458" s="88"/>
      <c r="G458" s="128"/>
      <c r="H458"/>
      <c r="I458" s="9"/>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row>
    <row r="459" spans="1:66" s="10" customFormat="1" ht="28.5" customHeight="1">
      <c r="A459" s="148"/>
      <c r="B459" s="54" t="s">
        <v>1055</v>
      </c>
      <c r="C459" s="34">
        <f>SUM(C460:C471)</f>
        <v>40</v>
      </c>
      <c r="D459" s="34">
        <f t="shared" ref="D459" si="84">SUM(D460:D471)</f>
        <v>40</v>
      </c>
      <c r="E459" s="34">
        <f t="shared" ref="E459" si="85">SUM(E460:E471)</f>
        <v>80</v>
      </c>
      <c r="F459" s="79"/>
      <c r="G459" s="125"/>
      <c r="H459"/>
      <c r="I459" s="9"/>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row>
    <row r="460" spans="1:66" s="11" customFormat="1" ht="45">
      <c r="A460" s="145" t="s">
        <v>437</v>
      </c>
      <c r="B460" s="31" t="s">
        <v>1056</v>
      </c>
      <c r="C460" s="32">
        <v>0</v>
      </c>
      <c r="D460" s="32">
        <v>0</v>
      </c>
      <c r="E460" s="32">
        <f t="shared" ref="E460:E471" si="86">SUM(C460:D460)</f>
        <v>0</v>
      </c>
      <c r="F460" s="77" t="s">
        <v>545</v>
      </c>
      <c r="G460" s="129" t="s">
        <v>79</v>
      </c>
      <c r="H460"/>
      <c r="I460" s="9"/>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row>
    <row r="461" spans="1:66" s="11" customFormat="1" ht="45">
      <c r="A461" s="145" t="s">
        <v>438</v>
      </c>
      <c r="B461" s="31" t="s">
        <v>1057</v>
      </c>
      <c r="C461" s="32">
        <v>0</v>
      </c>
      <c r="D461" s="32">
        <v>0</v>
      </c>
      <c r="E461" s="32">
        <f t="shared" si="86"/>
        <v>0</v>
      </c>
      <c r="F461" s="77" t="s">
        <v>545</v>
      </c>
      <c r="G461" s="129" t="s">
        <v>1287</v>
      </c>
      <c r="H461"/>
      <c r="I461" s="9"/>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row>
    <row r="462" spans="1:66" s="11" customFormat="1" ht="102" customHeight="1">
      <c r="A462" s="145" t="s">
        <v>439</v>
      </c>
      <c r="B462" s="31" t="s">
        <v>1058</v>
      </c>
      <c r="C462" s="32">
        <v>0</v>
      </c>
      <c r="D462" s="32">
        <v>0</v>
      </c>
      <c r="E462" s="32">
        <f t="shared" si="86"/>
        <v>0</v>
      </c>
      <c r="F462" s="77" t="s">
        <v>1441</v>
      </c>
      <c r="G462" s="129" t="s">
        <v>1288</v>
      </c>
      <c r="H462"/>
      <c r="I462" s="9"/>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row>
    <row r="463" spans="1:66" s="11" customFormat="1" ht="45">
      <c r="A463" s="145" t="s">
        <v>440</v>
      </c>
      <c r="B463" s="31" t="s">
        <v>1059</v>
      </c>
      <c r="C463" s="32">
        <v>25</v>
      </c>
      <c r="D463" s="32">
        <v>25</v>
      </c>
      <c r="E463" s="32">
        <f t="shared" si="86"/>
        <v>50</v>
      </c>
      <c r="F463" s="77" t="s">
        <v>545</v>
      </c>
      <c r="G463" s="129" t="s">
        <v>69</v>
      </c>
      <c r="H463"/>
      <c r="I463" s="9"/>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row>
    <row r="464" spans="1:66" s="11" customFormat="1" ht="45">
      <c r="A464" s="145" t="s">
        <v>441</v>
      </c>
      <c r="B464" s="31" t="s">
        <v>1060</v>
      </c>
      <c r="C464" s="32">
        <v>0</v>
      </c>
      <c r="D464" s="32">
        <v>0</v>
      </c>
      <c r="E464" s="32">
        <f t="shared" si="86"/>
        <v>0</v>
      </c>
      <c r="F464" s="77" t="s">
        <v>1441</v>
      </c>
      <c r="G464" s="129" t="s">
        <v>60</v>
      </c>
      <c r="H464"/>
      <c r="I464" s="9"/>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row>
    <row r="465" spans="1:66" s="11" customFormat="1" ht="45">
      <c r="A465" s="145" t="s">
        <v>442</v>
      </c>
      <c r="B465" s="31" t="s">
        <v>1061</v>
      </c>
      <c r="C465" s="32">
        <v>0</v>
      </c>
      <c r="D465" s="32">
        <v>0</v>
      </c>
      <c r="E465" s="32">
        <f t="shared" si="86"/>
        <v>0</v>
      </c>
      <c r="F465" s="77" t="s">
        <v>1442</v>
      </c>
      <c r="G465" s="129" t="s">
        <v>71</v>
      </c>
      <c r="H465"/>
      <c r="I465" s="9"/>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row>
    <row r="466" spans="1:66" s="11" customFormat="1" ht="67.5">
      <c r="A466" s="145" t="s">
        <v>443</v>
      </c>
      <c r="B466" s="31" t="s">
        <v>1062</v>
      </c>
      <c r="C466" s="32">
        <v>0</v>
      </c>
      <c r="D466" s="32">
        <v>0</v>
      </c>
      <c r="E466" s="32">
        <f t="shared" si="86"/>
        <v>0</v>
      </c>
      <c r="F466" s="77" t="s">
        <v>1443</v>
      </c>
      <c r="G466" s="129" t="s">
        <v>73</v>
      </c>
      <c r="H466"/>
      <c r="I466" s="9"/>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row>
    <row r="467" spans="1:66" s="11" customFormat="1" ht="45">
      <c r="A467" s="145" t="s">
        <v>444</v>
      </c>
      <c r="B467" s="31" t="s">
        <v>1063</v>
      </c>
      <c r="C467" s="32">
        <v>0</v>
      </c>
      <c r="D467" s="32">
        <v>0</v>
      </c>
      <c r="E467" s="32">
        <f t="shared" si="86"/>
        <v>0</v>
      </c>
      <c r="F467" s="77" t="s">
        <v>545</v>
      </c>
      <c r="G467" s="129" t="s">
        <v>75</v>
      </c>
      <c r="H467"/>
      <c r="I467" s="9"/>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row>
    <row r="468" spans="1:66" s="11" customFormat="1" ht="135">
      <c r="A468" s="145" t="s">
        <v>445</v>
      </c>
      <c r="B468" s="31" t="s">
        <v>1064</v>
      </c>
      <c r="C468" s="32">
        <v>0</v>
      </c>
      <c r="D468" s="32">
        <v>0</v>
      </c>
      <c r="E468" s="32">
        <f t="shared" si="86"/>
        <v>0</v>
      </c>
      <c r="F468" s="77" t="s">
        <v>545</v>
      </c>
      <c r="G468" s="129" t="s">
        <v>60</v>
      </c>
      <c r="H468"/>
      <c r="I468" s="9"/>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row>
    <row r="469" spans="1:66" s="11" customFormat="1" ht="90">
      <c r="A469" s="145" t="s">
        <v>446</v>
      </c>
      <c r="B469" s="31" t="s">
        <v>1065</v>
      </c>
      <c r="C469" s="32">
        <v>0</v>
      </c>
      <c r="D469" s="32">
        <v>0</v>
      </c>
      <c r="E469" s="32">
        <f t="shared" si="86"/>
        <v>0</v>
      </c>
      <c r="F469" s="77" t="s">
        <v>1400</v>
      </c>
      <c r="G469" s="129" t="s">
        <v>70</v>
      </c>
      <c r="H469"/>
      <c r="I469" s="9"/>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row>
    <row r="470" spans="1:66" s="11" customFormat="1" ht="114" customHeight="1">
      <c r="A470" s="145" t="s">
        <v>447</v>
      </c>
      <c r="B470" s="31" t="s">
        <v>1066</v>
      </c>
      <c r="C470" s="32">
        <v>0</v>
      </c>
      <c r="D470" s="32">
        <v>0</v>
      </c>
      <c r="E470" s="32">
        <f t="shared" si="86"/>
        <v>0</v>
      </c>
      <c r="F470" s="77" t="s">
        <v>1444</v>
      </c>
      <c r="G470" s="68" t="s">
        <v>1289</v>
      </c>
      <c r="H470"/>
      <c r="I470" s="9"/>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row>
    <row r="471" spans="1:66" s="11" customFormat="1" ht="45">
      <c r="A471" s="145" t="s">
        <v>448</v>
      </c>
      <c r="B471" s="31" t="s">
        <v>1067</v>
      </c>
      <c r="C471" s="32">
        <v>15</v>
      </c>
      <c r="D471" s="32">
        <v>15</v>
      </c>
      <c r="E471" s="32">
        <f t="shared" si="86"/>
        <v>30</v>
      </c>
      <c r="F471" s="77" t="s">
        <v>1180</v>
      </c>
      <c r="G471" s="129" t="s">
        <v>79</v>
      </c>
      <c r="H471"/>
      <c r="I471" s="9"/>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c r="BH471" s="9"/>
      <c r="BI471" s="9"/>
      <c r="BJ471" s="9"/>
      <c r="BK471" s="9"/>
      <c r="BL471" s="9"/>
      <c r="BM471" s="9"/>
      <c r="BN471" s="9"/>
    </row>
    <row r="472" spans="1:66" s="10" customFormat="1" ht="22.5" customHeight="1">
      <c r="A472" s="148"/>
      <c r="B472" s="54" t="s">
        <v>1068</v>
      </c>
      <c r="C472" s="34">
        <f>SUM(C473:C475)</f>
        <v>195</v>
      </c>
      <c r="D472" s="34">
        <f t="shared" ref="D472" si="87">SUM(D473:D475)</f>
        <v>185</v>
      </c>
      <c r="E472" s="34">
        <f t="shared" ref="E472" si="88">SUM(E473:E475)</f>
        <v>380</v>
      </c>
      <c r="F472" s="79"/>
      <c r="G472" s="143"/>
      <c r="H472"/>
      <c r="I472" s="9"/>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row>
    <row r="473" spans="1:66" s="11" customFormat="1" ht="45">
      <c r="A473" s="145" t="s">
        <v>449</v>
      </c>
      <c r="B473" s="31" t="s">
        <v>1069</v>
      </c>
      <c r="C473" s="32">
        <v>80</v>
      </c>
      <c r="D473" s="32">
        <v>70</v>
      </c>
      <c r="E473" s="32">
        <f>SUM(C473:D473)</f>
        <v>150</v>
      </c>
      <c r="F473" s="77" t="s">
        <v>545</v>
      </c>
      <c r="G473" s="129" t="s">
        <v>1211</v>
      </c>
      <c r="H473"/>
      <c r="I473" s="9"/>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row>
    <row r="474" spans="1:66" s="11" customFormat="1" ht="45">
      <c r="A474" s="145" t="s">
        <v>450</v>
      </c>
      <c r="B474" s="31" t="s">
        <v>1070</v>
      </c>
      <c r="C474" s="32">
        <v>90</v>
      </c>
      <c r="D474" s="32">
        <v>90</v>
      </c>
      <c r="E474" s="32">
        <f>SUM(C474:D474)</f>
        <v>180</v>
      </c>
      <c r="F474" s="77" t="s">
        <v>545</v>
      </c>
      <c r="G474" s="129" t="s">
        <v>1211</v>
      </c>
      <c r="H474"/>
      <c r="I474" s="9"/>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row>
    <row r="475" spans="1:66" s="11" customFormat="1" ht="45">
      <c r="A475" s="145" t="s">
        <v>451</v>
      </c>
      <c r="B475" s="31" t="s">
        <v>1071</v>
      </c>
      <c r="C475" s="32">
        <v>25</v>
      </c>
      <c r="D475" s="32">
        <v>25</v>
      </c>
      <c r="E475" s="32">
        <f>SUM(C475:D475)</f>
        <v>50</v>
      </c>
      <c r="F475" s="77" t="s">
        <v>1400</v>
      </c>
      <c r="G475" s="129" t="s">
        <v>61</v>
      </c>
      <c r="H475"/>
      <c r="I475" s="9"/>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row>
    <row r="476" spans="1:66" s="10" customFormat="1" ht="22.5" customHeight="1">
      <c r="A476" s="148"/>
      <c r="B476" s="54" t="s">
        <v>1072</v>
      </c>
      <c r="C476" s="34">
        <f>SUM(C477:C486)</f>
        <v>2435</v>
      </c>
      <c r="D476" s="34">
        <f>SUM(D477:D486)</f>
        <v>135</v>
      </c>
      <c r="E476" s="34">
        <f>SUM(E477:E486)</f>
        <v>2570</v>
      </c>
      <c r="F476" s="79"/>
      <c r="G476" s="143"/>
      <c r="H476"/>
      <c r="I476" s="9"/>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row>
    <row r="477" spans="1:66" s="11" customFormat="1" ht="45">
      <c r="A477" s="145" t="s">
        <v>452</v>
      </c>
      <c r="B477" s="31" t="s">
        <v>1073</v>
      </c>
      <c r="C477" s="32">
        <v>35</v>
      </c>
      <c r="D477" s="32">
        <v>35</v>
      </c>
      <c r="E477" s="32">
        <f t="shared" ref="E477:E486" si="89">SUM(C477:D477)</f>
        <v>70</v>
      </c>
      <c r="F477" s="77" t="s">
        <v>543</v>
      </c>
      <c r="G477" s="129" t="s">
        <v>75</v>
      </c>
      <c r="H477"/>
      <c r="I477" s="9"/>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row>
    <row r="478" spans="1:66" s="11" customFormat="1" ht="45">
      <c r="A478" s="145" t="s">
        <v>453</v>
      </c>
      <c r="B478" s="31" t="s">
        <v>1074</v>
      </c>
      <c r="C478" s="32">
        <v>40</v>
      </c>
      <c r="D478" s="32">
        <v>40</v>
      </c>
      <c r="E478" s="32">
        <f t="shared" si="89"/>
        <v>80</v>
      </c>
      <c r="F478" s="77" t="s">
        <v>543</v>
      </c>
      <c r="G478" s="129" t="s">
        <v>70</v>
      </c>
      <c r="H478"/>
      <c r="I478" s="9"/>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row>
    <row r="479" spans="1:66" s="11" customFormat="1" ht="60">
      <c r="A479" s="145" t="s">
        <v>454</v>
      </c>
      <c r="B479" s="31" t="s">
        <v>1075</v>
      </c>
      <c r="C479" s="32">
        <v>60</v>
      </c>
      <c r="D479" s="32">
        <v>60</v>
      </c>
      <c r="E479" s="32">
        <f t="shared" si="89"/>
        <v>120</v>
      </c>
      <c r="F479" s="77" t="s">
        <v>1185</v>
      </c>
      <c r="G479" s="129" t="s">
        <v>73</v>
      </c>
      <c r="H479"/>
      <c r="I479" s="9"/>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row>
    <row r="480" spans="1:66" s="11" customFormat="1" ht="202.5">
      <c r="A480" s="145" t="s">
        <v>599</v>
      </c>
      <c r="B480" s="30" t="s">
        <v>609</v>
      </c>
      <c r="C480" s="24">
        <v>200</v>
      </c>
      <c r="D480" s="24">
        <v>0</v>
      </c>
      <c r="E480" s="24">
        <f t="shared" si="89"/>
        <v>200</v>
      </c>
      <c r="F480" s="89"/>
      <c r="G480" s="136" t="s">
        <v>1290</v>
      </c>
      <c r="H480"/>
      <c r="I480" s="9"/>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row>
    <row r="481" spans="1:66" s="11" customFormat="1" ht="180">
      <c r="A481" s="145" t="s">
        <v>600</v>
      </c>
      <c r="B481" s="30" t="s">
        <v>610</v>
      </c>
      <c r="C481" s="24">
        <v>1000</v>
      </c>
      <c r="D481" s="24">
        <v>0</v>
      </c>
      <c r="E481" s="24">
        <f t="shared" si="89"/>
        <v>1000</v>
      </c>
      <c r="F481" s="89"/>
      <c r="G481" s="136" t="s">
        <v>1291</v>
      </c>
      <c r="H481"/>
      <c r="I481" s="9"/>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row>
    <row r="482" spans="1:66" s="11" customFormat="1" ht="180">
      <c r="A482" s="145" t="s">
        <v>601</v>
      </c>
      <c r="B482" s="30" t="s">
        <v>608</v>
      </c>
      <c r="C482" s="24">
        <v>200</v>
      </c>
      <c r="D482" s="24">
        <v>0</v>
      </c>
      <c r="E482" s="24">
        <f t="shared" si="89"/>
        <v>200</v>
      </c>
      <c r="F482" s="89"/>
      <c r="G482" s="136" t="s">
        <v>1292</v>
      </c>
      <c r="H482"/>
      <c r="I482" s="9"/>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row>
    <row r="483" spans="1:66" s="11" customFormat="1" ht="202.5">
      <c r="A483" s="145" t="s">
        <v>602</v>
      </c>
      <c r="B483" s="30" t="s">
        <v>607</v>
      </c>
      <c r="C483" s="24">
        <v>200</v>
      </c>
      <c r="D483" s="24">
        <v>0</v>
      </c>
      <c r="E483" s="24">
        <f t="shared" si="89"/>
        <v>200</v>
      </c>
      <c r="F483" s="89"/>
      <c r="G483" s="136" t="s">
        <v>1293</v>
      </c>
      <c r="H483"/>
      <c r="I483" s="9"/>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row>
    <row r="484" spans="1:66" s="11" customFormat="1" ht="180">
      <c r="A484" s="145" t="s">
        <v>603</v>
      </c>
      <c r="B484" s="30" t="s">
        <v>606</v>
      </c>
      <c r="C484" s="24">
        <v>200</v>
      </c>
      <c r="D484" s="24">
        <v>0</v>
      </c>
      <c r="E484" s="24">
        <f t="shared" si="89"/>
        <v>200</v>
      </c>
      <c r="F484" s="89"/>
      <c r="G484" s="136" t="s">
        <v>1294</v>
      </c>
      <c r="H484"/>
      <c r="I484" s="9"/>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row>
    <row r="485" spans="1:66" s="11" customFormat="1" ht="202.5">
      <c r="A485" s="145" t="s">
        <v>604</v>
      </c>
      <c r="B485" s="30" t="s">
        <v>605</v>
      </c>
      <c r="C485" s="24">
        <v>300</v>
      </c>
      <c r="D485" s="24">
        <v>0</v>
      </c>
      <c r="E485" s="24">
        <f t="shared" si="89"/>
        <v>300</v>
      </c>
      <c r="F485" s="89"/>
      <c r="G485" s="136" t="s">
        <v>1295</v>
      </c>
      <c r="H485"/>
      <c r="I485" s="9"/>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row>
    <row r="486" spans="1:66" s="11" customFormat="1" ht="45">
      <c r="A486" s="145" t="s">
        <v>611</v>
      </c>
      <c r="B486" s="30" t="s">
        <v>612</v>
      </c>
      <c r="C486" s="24">
        <v>200</v>
      </c>
      <c r="D486" s="24">
        <v>0</v>
      </c>
      <c r="E486" s="24">
        <f t="shared" si="89"/>
        <v>200</v>
      </c>
      <c r="F486" s="89"/>
      <c r="G486" s="137" t="s">
        <v>76</v>
      </c>
      <c r="H486"/>
      <c r="I486" s="9"/>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row>
    <row r="487" spans="1:66" s="10" customFormat="1" ht="22.5" customHeight="1">
      <c r="A487" s="148"/>
      <c r="B487" s="54" t="s">
        <v>56</v>
      </c>
      <c r="C487" s="34">
        <f>SUM(C488:C489)</f>
        <v>300</v>
      </c>
      <c r="D487" s="34">
        <f>SUM(D488:D489)</f>
        <v>300</v>
      </c>
      <c r="E487" s="34">
        <f t="shared" ref="E487" si="90">SUM(E488:E489)</f>
        <v>600</v>
      </c>
      <c r="F487" s="79"/>
      <c r="G487" s="143"/>
      <c r="H487"/>
      <c r="I487" s="9"/>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row>
    <row r="488" spans="1:66" s="11" customFormat="1" ht="45">
      <c r="A488" s="145" t="s">
        <v>455</v>
      </c>
      <c r="B488" s="31" t="s">
        <v>1076</v>
      </c>
      <c r="C488" s="32" t="s">
        <v>652</v>
      </c>
      <c r="D488" s="32">
        <v>0</v>
      </c>
      <c r="E488" s="32">
        <f>SUM(C488:D488)</f>
        <v>0</v>
      </c>
      <c r="F488" s="77" t="s">
        <v>28</v>
      </c>
      <c r="G488" s="129" t="s">
        <v>82</v>
      </c>
      <c r="H488"/>
      <c r="I488" s="9"/>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row>
    <row r="489" spans="1:66" s="11" customFormat="1" ht="112.5">
      <c r="A489" s="145" t="s">
        <v>456</v>
      </c>
      <c r="B489" s="31" t="s">
        <v>1077</v>
      </c>
      <c r="C489" s="32">
        <v>300</v>
      </c>
      <c r="D489" s="32">
        <v>300</v>
      </c>
      <c r="E489" s="32">
        <f>SUM(C489:D489)</f>
        <v>600</v>
      </c>
      <c r="F489" s="77" t="s">
        <v>545</v>
      </c>
      <c r="G489" s="129" t="s">
        <v>1296</v>
      </c>
      <c r="H489"/>
      <c r="I489" s="9"/>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row>
    <row r="490" spans="1:66" s="8" customFormat="1" ht="27" customHeight="1">
      <c r="A490" s="151" t="s">
        <v>555</v>
      </c>
      <c r="B490" s="61" t="s">
        <v>1078</v>
      </c>
      <c r="C490" s="57">
        <f>C491+C498+C509+C517+C522+C525</f>
        <v>1063</v>
      </c>
      <c r="D490" s="57">
        <f>D491+D498+D509+D517+D522+D525</f>
        <v>818</v>
      </c>
      <c r="E490" s="57">
        <f t="shared" ref="E490" si="91">SUM(E491+E498+E509+E517+E522+E525)</f>
        <v>1881</v>
      </c>
      <c r="F490" s="88"/>
      <c r="G490" s="128"/>
      <c r="H490"/>
      <c r="I490" s="9"/>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row>
    <row r="491" spans="1:66" s="10" customFormat="1" ht="22.5" customHeight="1">
      <c r="A491" s="148"/>
      <c r="B491" s="54" t="s">
        <v>1079</v>
      </c>
      <c r="C491" s="34">
        <f>SUM(C492:C497)</f>
        <v>180</v>
      </c>
      <c r="D491" s="34">
        <f>SUM(D492:D497)</f>
        <v>180</v>
      </c>
      <c r="E491" s="34">
        <f t="shared" ref="E491" si="92">SUM(E492:E497)</f>
        <v>360</v>
      </c>
      <c r="F491" s="79"/>
      <c r="G491" s="143"/>
      <c r="H491"/>
      <c r="I491" s="9"/>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row>
    <row r="492" spans="1:66" s="11" customFormat="1" ht="60">
      <c r="A492" s="145" t="s">
        <v>457</v>
      </c>
      <c r="B492" s="31" t="s">
        <v>1080</v>
      </c>
      <c r="C492" s="32">
        <v>30</v>
      </c>
      <c r="D492" s="32">
        <v>30</v>
      </c>
      <c r="E492" s="32">
        <f t="shared" ref="E492:E497" si="93">SUM(C492:D492)</f>
        <v>60</v>
      </c>
      <c r="F492" s="77" t="s">
        <v>1186</v>
      </c>
      <c r="G492" s="129" t="s">
        <v>64</v>
      </c>
      <c r="H492"/>
      <c r="I492" s="9"/>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row>
    <row r="493" spans="1:66" s="11" customFormat="1" ht="45">
      <c r="A493" s="145" t="s">
        <v>458</v>
      </c>
      <c r="B493" s="31" t="s">
        <v>1081</v>
      </c>
      <c r="C493" s="32">
        <v>30</v>
      </c>
      <c r="D493" s="32">
        <v>30</v>
      </c>
      <c r="E493" s="32">
        <f t="shared" si="93"/>
        <v>60</v>
      </c>
      <c r="F493" s="77" t="s">
        <v>1177</v>
      </c>
      <c r="G493" s="129" t="s">
        <v>64</v>
      </c>
      <c r="H493"/>
      <c r="I493" s="9"/>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row>
    <row r="494" spans="1:66" s="11" customFormat="1" ht="90">
      <c r="A494" s="145" t="s">
        <v>459</v>
      </c>
      <c r="B494" s="31" t="s">
        <v>1082</v>
      </c>
      <c r="C494" s="32" t="s">
        <v>652</v>
      </c>
      <c r="D494" s="32" t="s">
        <v>652</v>
      </c>
      <c r="E494" s="32">
        <f t="shared" si="93"/>
        <v>0</v>
      </c>
      <c r="F494" s="77" t="s">
        <v>1186</v>
      </c>
      <c r="G494" s="68" t="s">
        <v>1297</v>
      </c>
      <c r="H494"/>
      <c r="I494" s="9"/>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row>
    <row r="495" spans="1:66" s="11" customFormat="1" ht="112.5">
      <c r="A495" s="145" t="s">
        <v>460</v>
      </c>
      <c r="B495" s="31" t="s">
        <v>1083</v>
      </c>
      <c r="C495" s="32">
        <v>20</v>
      </c>
      <c r="D495" s="32">
        <v>20</v>
      </c>
      <c r="E495" s="32">
        <f t="shared" si="93"/>
        <v>40</v>
      </c>
      <c r="F495" s="77" t="s">
        <v>1186</v>
      </c>
      <c r="G495" s="68" t="s">
        <v>1345</v>
      </c>
      <c r="H495"/>
      <c r="I495" s="9"/>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row>
    <row r="496" spans="1:66" s="11" customFormat="1" ht="60">
      <c r="A496" s="145" t="s">
        <v>461</v>
      </c>
      <c r="B496" s="31" t="s">
        <v>1084</v>
      </c>
      <c r="C496" s="32">
        <v>40</v>
      </c>
      <c r="D496" s="32">
        <v>40</v>
      </c>
      <c r="E496" s="32">
        <f t="shared" si="93"/>
        <v>80</v>
      </c>
      <c r="F496" s="77" t="s">
        <v>1187</v>
      </c>
      <c r="G496" s="129" t="s">
        <v>70</v>
      </c>
      <c r="H496"/>
      <c r="I496" s="9"/>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row>
    <row r="497" spans="1:66" s="11" customFormat="1" ht="60">
      <c r="A497" s="145" t="s">
        <v>462</v>
      </c>
      <c r="B497" s="31" t="s">
        <v>1085</v>
      </c>
      <c r="C497" s="32">
        <v>60</v>
      </c>
      <c r="D497" s="32">
        <v>60</v>
      </c>
      <c r="E497" s="32">
        <f t="shared" si="93"/>
        <v>120</v>
      </c>
      <c r="F497" s="77" t="s">
        <v>1188</v>
      </c>
      <c r="G497" s="129" t="s">
        <v>59</v>
      </c>
      <c r="H497"/>
      <c r="I497" s="9"/>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row>
    <row r="498" spans="1:66" s="10" customFormat="1" ht="26.25">
      <c r="A498" s="148"/>
      <c r="B498" s="54" t="s">
        <v>1086</v>
      </c>
      <c r="C498" s="34">
        <f>SUM(C499:C508)</f>
        <v>310</v>
      </c>
      <c r="D498" s="34">
        <f>SUM(D499:D508)</f>
        <v>270</v>
      </c>
      <c r="E498" s="34">
        <f t="shared" ref="E498" si="94">SUM(E499:E508)</f>
        <v>580</v>
      </c>
      <c r="F498" s="75"/>
      <c r="G498" s="143"/>
      <c r="H498"/>
      <c r="I498" s="9"/>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row>
    <row r="499" spans="1:66" s="11" customFormat="1" ht="45">
      <c r="A499" s="145" t="s">
        <v>463</v>
      </c>
      <c r="B499" s="31" t="s">
        <v>1087</v>
      </c>
      <c r="C499" s="32">
        <v>150</v>
      </c>
      <c r="D499" s="32">
        <v>150</v>
      </c>
      <c r="E499" s="32">
        <f t="shared" ref="E499:E508" si="95">SUM(C499:D499)</f>
        <v>300</v>
      </c>
      <c r="F499" s="77" t="s">
        <v>1189</v>
      </c>
      <c r="G499" s="129" t="s">
        <v>1298</v>
      </c>
      <c r="H499"/>
      <c r="I499" s="9"/>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row>
    <row r="500" spans="1:66" s="11" customFormat="1" ht="90">
      <c r="A500" s="145" t="s">
        <v>464</v>
      </c>
      <c r="B500" s="31" t="s">
        <v>1088</v>
      </c>
      <c r="C500" s="32" t="s">
        <v>652</v>
      </c>
      <c r="D500" s="32" t="s">
        <v>652</v>
      </c>
      <c r="E500" s="32">
        <f t="shared" si="95"/>
        <v>0</v>
      </c>
      <c r="F500" s="77" t="s">
        <v>1189</v>
      </c>
      <c r="G500" s="68" t="s">
        <v>1299</v>
      </c>
      <c r="H500"/>
      <c r="I500" s="9"/>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row>
    <row r="501" spans="1:66" s="11" customFormat="1" ht="45">
      <c r="A501" s="145" t="s">
        <v>465</v>
      </c>
      <c r="B501" s="31" t="s">
        <v>1089</v>
      </c>
      <c r="C501" s="32" t="s">
        <v>652</v>
      </c>
      <c r="D501" s="32" t="s">
        <v>652</v>
      </c>
      <c r="E501" s="32">
        <f t="shared" si="95"/>
        <v>0</v>
      </c>
      <c r="F501" s="77" t="s">
        <v>1189</v>
      </c>
      <c r="G501" s="129" t="s">
        <v>61</v>
      </c>
      <c r="H501"/>
      <c r="I501" s="9"/>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row>
    <row r="502" spans="1:66" s="11" customFormat="1" ht="45">
      <c r="A502" s="145" t="s">
        <v>466</v>
      </c>
      <c r="B502" s="31" t="s">
        <v>1090</v>
      </c>
      <c r="C502" s="32">
        <v>20</v>
      </c>
      <c r="D502" s="32">
        <v>20</v>
      </c>
      <c r="E502" s="32">
        <f t="shared" si="95"/>
        <v>40</v>
      </c>
      <c r="F502" s="77" t="s">
        <v>1189</v>
      </c>
      <c r="G502" s="129" t="s">
        <v>61</v>
      </c>
      <c r="H502"/>
      <c r="I502" s="9"/>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row>
    <row r="503" spans="1:66" s="11" customFormat="1" ht="180">
      <c r="A503" s="145" t="s">
        <v>467</v>
      </c>
      <c r="B503" s="31" t="s">
        <v>1091</v>
      </c>
      <c r="C503" s="32">
        <v>30</v>
      </c>
      <c r="D503" s="32">
        <v>30</v>
      </c>
      <c r="E503" s="32">
        <f t="shared" si="95"/>
        <v>60</v>
      </c>
      <c r="F503" s="77" t="s">
        <v>1186</v>
      </c>
      <c r="G503" s="129" t="s">
        <v>64</v>
      </c>
      <c r="H503"/>
      <c r="I503" s="9"/>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row>
    <row r="504" spans="1:66" s="11" customFormat="1" ht="45">
      <c r="A504" s="145" t="s">
        <v>468</v>
      </c>
      <c r="B504" s="31" t="s">
        <v>1092</v>
      </c>
      <c r="C504" s="32" t="s">
        <v>652</v>
      </c>
      <c r="D504" s="32" t="s">
        <v>652</v>
      </c>
      <c r="E504" s="32">
        <f t="shared" si="95"/>
        <v>0</v>
      </c>
      <c r="F504" s="77" t="s">
        <v>1189</v>
      </c>
      <c r="G504" s="129" t="s">
        <v>69</v>
      </c>
      <c r="H504"/>
      <c r="I504" s="9"/>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row>
    <row r="505" spans="1:66" s="11" customFormat="1" ht="67.5">
      <c r="A505" s="145" t="s">
        <v>469</v>
      </c>
      <c r="B505" s="31" t="s">
        <v>1093</v>
      </c>
      <c r="C505" s="32">
        <v>15</v>
      </c>
      <c r="D505" s="32">
        <v>15</v>
      </c>
      <c r="E505" s="32">
        <f t="shared" si="95"/>
        <v>30</v>
      </c>
      <c r="F505" s="77" t="s">
        <v>1189</v>
      </c>
      <c r="G505" s="129" t="s">
        <v>79</v>
      </c>
      <c r="H505"/>
      <c r="I505" s="9"/>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row>
    <row r="506" spans="1:66" s="11" customFormat="1" ht="112.5">
      <c r="A506" s="145" t="s">
        <v>470</v>
      </c>
      <c r="B506" s="31" t="s">
        <v>1094</v>
      </c>
      <c r="C506" s="32">
        <v>30</v>
      </c>
      <c r="D506" s="32">
        <v>30</v>
      </c>
      <c r="E506" s="32">
        <f t="shared" si="95"/>
        <v>60</v>
      </c>
      <c r="F506" s="77" t="s">
        <v>1190</v>
      </c>
      <c r="G506" s="129" t="s">
        <v>1300</v>
      </c>
      <c r="H506"/>
      <c r="I506" s="9"/>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c r="BI506" s="9"/>
      <c r="BJ506" s="9"/>
      <c r="BK506" s="9"/>
      <c r="BL506" s="9"/>
      <c r="BM506" s="9"/>
      <c r="BN506" s="9"/>
    </row>
    <row r="507" spans="1:66" s="11" customFormat="1" ht="67.5">
      <c r="A507" s="145" t="s">
        <v>471</v>
      </c>
      <c r="B507" s="31" t="s">
        <v>1095</v>
      </c>
      <c r="C507" s="32">
        <v>15</v>
      </c>
      <c r="D507" s="32">
        <v>15</v>
      </c>
      <c r="E507" s="32">
        <f t="shared" si="95"/>
        <v>30</v>
      </c>
      <c r="F507" s="77" t="s">
        <v>1189</v>
      </c>
      <c r="G507" s="129" t="s">
        <v>79</v>
      </c>
      <c r="H507"/>
      <c r="I507" s="9"/>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row>
    <row r="508" spans="1:66" s="11" customFormat="1" ht="112.5">
      <c r="A508" s="145" t="s">
        <v>472</v>
      </c>
      <c r="B508" s="31" t="s">
        <v>1096</v>
      </c>
      <c r="C508" s="32">
        <v>50</v>
      </c>
      <c r="D508" s="32">
        <v>10</v>
      </c>
      <c r="E508" s="32">
        <f t="shared" si="95"/>
        <v>60</v>
      </c>
      <c r="F508" s="77" t="s">
        <v>1189</v>
      </c>
      <c r="G508" s="68" t="s">
        <v>1301</v>
      </c>
      <c r="H508"/>
      <c r="I508" s="9"/>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row>
    <row r="509" spans="1:66" s="10" customFormat="1" ht="26.25">
      <c r="A509" s="148"/>
      <c r="B509" s="54" t="s">
        <v>1097</v>
      </c>
      <c r="C509" s="34">
        <f>SUM(C510:C516)</f>
        <v>190</v>
      </c>
      <c r="D509" s="34">
        <f>SUM(D510:D516)</f>
        <v>150</v>
      </c>
      <c r="E509" s="34">
        <f t="shared" ref="E509" si="96">SUM(E510:E516)</f>
        <v>340</v>
      </c>
      <c r="F509" s="75"/>
      <c r="G509" s="143"/>
      <c r="H509"/>
      <c r="I509" s="9"/>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row>
    <row r="510" spans="1:66" s="11" customFormat="1" ht="45">
      <c r="A510" s="145" t="s">
        <v>473</v>
      </c>
      <c r="B510" s="31" t="s">
        <v>1098</v>
      </c>
      <c r="C510" s="32">
        <v>30</v>
      </c>
      <c r="D510" s="32">
        <v>30</v>
      </c>
      <c r="E510" s="32">
        <f t="shared" ref="E510:E516" si="97">SUM(C510:D510)</f>
        <v>60</v>
      </c>
      <c r="F510" s="77" t="s">
        <v>1189</v>
      </c>
      <c r="G510" s="129" t="s">
        <v>69</v>
      </c>
      <c r="H510"/>
      <c r="I510" s="9"/>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c r="AH510" s="48"/>
      <c r="AI510" s="48"/>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row>
    <row r="511" spans="1:66" s="11" customFormat="1" ht="60">
      <c r="A511" s="145" t="s">
        <v>474</v>
      </c>
      <c r="B511" s="31" t="s">
        <v>1099</v>
      </c>
      <c r="C511" s="32">
        <v>40</v>
      </c>
      <c r="D511" s="32">
        <v>40</v>
      </c>
      <c r="E511" s="32">
        <f t="shared" si="97"/>
        <v>80</v>
      </c>
      <c r="F511" s="77" t="s">
        <v>1186</v>
      </c>
      <c r="G511" s="129" t="s">
        <v>70</v>
      </c>
      <c r="H511"/>
      <c r="I511" s="9"/>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row>
    <row r="512" spans="1:66" s="11" customFormat="1" ht="45">
      <c r="A512" s="145" t="s">
        <v>475</v>
      </c>
      <c r="B512" s="31" t="s">
        <v>1100</v>
      </c>
      <c r="C512" s="32">
        <v>50</v>
      </c>
      <c r="D512" s="32">
        <v>40</v>
      </c>
      <c r="E512" s="32">
        <f t="shared" si="97"/>
        <v>90</v>
      </c>
      <c r="F512" s="77" t="s">
        <v>1189</v>
      </c>
      <c r="G512" s="129" t="s">
        <v>1302</v>
      </c>
      <c r="H512"/>
      <c r="I512" s="9"/>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row>
    <row r="513" spans="1:66" s="11" customFormat="1" ht="45">
      <c r="A513" s="145" t="s">
        <v>476</v>
      </c>
      <c r="B513" s="31" t="s">
        <v>1101</v>
      </c>
      <c r="C513" s="32">
        <v>20</v>
      </c>
      <c r="D513" s="32">
        <v>20</v>
      </c>
      <c r="E513" s="32">
        <f t="shared" si="97"/>
        <v>40</v>
      </c>
      <c r="F513" s="77" t="s">
        <v>1176</v>
      </c>
      <c r="G513" s="129" t="s">
        <v>79</v>
      </c>
      <c r="H513"/>
      <c r="I513" s="9"/>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row>
    <row r="514" spans="1:66" s="11" customFormat="1" ht="112.5">
      <c r="A514" s="145" t="s">
        <v>477</v>
      </c>
      <c r="B514" s="31" t="s">
        <v>1102</v>
      </c>
      <c r="C514" s="32">
        <v>20</v>
      </c>
      <c r="D514" s="32">
        <v>20</v>
      </c>
      <c r="E514" s="32">
        <f t="shared" si="97"/>
        <v>40</v>
      </c>
      <c r="F514" s="77" t="s">
        <v>1189</v>
      </c>
      <c r="G514" s="68" t="s">
        <v>1303</v>
      </c>
      <c r="H514"/>
      <c r="I514" s="9"/>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row>
    <row r="515" spans="1:66" s="11" customFormat="1" ht="45">
      <c r="A515" s="145" t="s">
        <v>478</v>
      </c>
      <c r="B515" s="31" t="s">
        <v>1103</v>
      </c>
      <c r="C515" s="32">
        <v>10</v>
      </c>
      <c r="D515" s="32">
        <v>0</v>
      </c>
      <c r="E515" s="32">
        <f t="shared" si="97"/>
        <v>10</v>
      </c>
      <c r="F515" s="77" t="s">
        <v>30</v>
      </c>
      <c r="G515" s="129" t="s">
        <v>1274</v>
      </c>
      <c r="H515"/>
      <c r="I515" s="9"/>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row>
    <row r="516" spans="1:66" s="11" customFormat="1" ht="45">
      <c r="A516" s="145" t="s">
        <v>479</v>
      </c>
      <c r="B516" s="31" t="s">
        <v>1104</v>
      </c>
      <c r="C516" s="32">
        <v>20</v>
      </c>
      <c r="D516" s="32">
        <v>0</v>
      </c>
      <c r="E516" s="32">
        <f t="shared" si="97"/>
        <v>20</v>
      </c>
      <c r="F516" s="77" t="s">
        <v>13</v>
      </c>
      <c r="G516" s="129" t="s">
        <v>1304</v>
      </c>
      <c r="H516"/>
      <c r="I516" s="9"/>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row>
    <row r="517" spans="1:66" s="10" customFormat="1" ht="26.25">
      <c r="A517" s="148"/>
      <c r="B517" s="54" t="s">
        <v>1105</v>
      </c>
      <c r="C517" s="34">
        <f>SUM(C518:C521)</f>
        <v>85</v>
      </c>
      <c r="D517" s="34">
        <f>SUM(D518:D521)</f>
        <v>65</v>
      </c>
      <c r="E517" s="34">
        <f t="shared" ref="E517" si="98">SUM(E518:E521)</f>
        <v>150</v>
      </c>
      <c r="F517" s="75"/>
      <c r="G517" s="143"/>
      <c r="H517"/>
      <c r="I517" s="9"/>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48"/>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row>
    <row r="518" spans="1:66" s="11" customFormat="1" ht="45">
      <c r="A518" s="145" t="s">
        <v>480</v>
      </c>
      <c r="B518" s="31" t="s">
        <v>1106</v>
      </c>
      <c r="C518" s="32">
        <v>35</v>
      </c>
      <c r="D518" s="32">
        <v>15</v>
      </c>
      <c r="E518" s="32">
        <f>SUM(C518:D518)</f>
        <v>50</v>
      </c>
      <c r="F518" s="77" t="s">
        <v>1189</v>
      </c>
      <c r="G518" s="129" t="s">
        <v>1305</v>
      </c>
      <c r="H518"/>
      <c r="I518" s="9"/>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48"/>
      <c r="AI518" s="48"/>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row>
    <row r="519" spans="1:66" s="11" customFormat="1" ht="90">
      <c r="A519" s="145" t="s">
        <v>481</v>
      </c>
      <c r="B519" s="31" t="s">
        <v>1107</v>
      </c>
      <c r="C519" s="32" t="s">
        <v>652</v>
      </c>
      <c r="D519" s="32" t="s">
        <v>652</v>
      </c>
      <c r="E519" s="32">
        <f>SUM(C519:D519)</f>
        <v>0</v>
      </c>
      <c r="F519" s="77" t="s">
        <v>1189</v>
      </c>
      <c r="G519" s="68" t="s">
        <v>1306</v>
      </c>
      <c r="H519"/>
      <c r="I519" s="9"/>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c r="AH519" s="48"/>
      <c r="AI519" s="48"/>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row>
    <row r="520" spans="1:66" s="11" customFormat="1" ht="67.5">
      <c r="A520" s="145" t="s">
        <v>482</v>
      </c>
      <c r="B520" s="31" t="s">
        <v>1108</v>
      </c>
      <c r="C520" s="32">
        <v>30</v>
      </c>
      <c r="D520" s="32">
        <v>30</v>
      </c>
      <c r="E520" s="32">
        <f>SUM(C520:D520)</f>
        <v>60</v>
      </c>
      <c r="F520" s="77" t="s">
        <v>1176</v>
      </c>
      <c r="G520" s="129" t="s">
        <v>69</v>
      </c>
      <c r="H520"/>
      <c r="I520" s="9"/>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c r="AH520" s="48"/>
      <c r="AI520" s="48"/>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row>
    <row r="521" spans="1:66" s="11" customFormat="1" ht="90">
      <c r="A521" s="145" t="s">
        <v>483</v>
      </c>
      <c r="B521" s="31" t="s">
        <v>1109</v>
      </c>
      <c r="C521" s="32">
        <v>20</v>
      </c>
      <c r="D521" s="32">
        <v>20</v>
      </c>
      <c r="E521" s="32">
        <f>SUM(C521:D521)</f>
        <v>40</v>
      </c>
      <c r="F521" s="77" t="s">
        <v>1189</v>
      </c>
      <c r="G521" s="68" t="s">
        <v>1307</v>
      </c>
      <c r="H521"/>
      <c r="I521" s="9"/>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c r="AH521" s="48"/>
      <c r="AI521" s="48"/>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row>
    <row r="522" spans="1:66" s="10" customFormat="1" ht="26.25">
      <c r="A522" s="148"/>
      <c r="B522" s="54" t="s">
        <v>1110</v>
      </c>
      <c r="C522" s="34">
        <f>SUM(C523:C524)</f>
        <v>65</v>
      </c>
      <c r="D522" s="34">
        <f>SUM(D523:D524)</f>
        <v>65</v>
      </c>
      <c r="E522" s="34">
        <f t="shared" ref="E522" si="99">SUM(E523:E524)</f>
        <v>130</v>
      </c>
      <c r="F522" s="75"/>
      <c r="G522" s="143"/>
      <c r="H522"/>
      <c r="I522" s="9"/>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row>
    <row r="523" spans="1:66" s="11" customFormat="1" ht="180">
      <c r="A523" s="145" t="s">
        <v>484</v>
      </c>
      <c r="B523" s="31" t="s">
        <v>1111</v>
      </c>
      <c r="C523" s="32">
        <v>50</v>
      </c>
      <c r="D523" s="32">
        <v>50</v>
      </c>
      <c r="E523" s="32">
        <f>SUM(C523:D523)</f>
        <v>100</v>
      </c>
      <c r="F523" s="77" t="s">
        <v>1189</v>
      </c>
      <c r="G523" s="129" t="s">
        <v>64</v>
      </c>
      <c r="H523"/>
      <c r="I523" s="9"/>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c r="AH523" s="48"/>
      <c r="AI523" s="48"/>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row>
    <row r="524" spans="1:66" s="11" customFormat="1" ht="45">
      <c r="A524" s="145" t="s">
        <v>485</v>
      </c>
      <c r="B524" s="31" t="s">
        <v>1112</v>
      </c>
      <c r="C524" s="32">
        <v>15</v>
      </c>
      <c r="D524" s="32">
        <v>15</v>
      </c>
      <c r="E524" s="32">
        <f>SUM(C524:D524)</f>
        <v>30</v>
      </c>
      <c r="F524" s="77" t="s">
        <v>1189</v>
      </c>
      <c r="G524" s="129" t="s">
        <v>61</v>
      </c>
      <c r="H524"/>
      <c r="I524" s="9"/>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c r="AH524" s="48"/>
      <c r="AI524" s="48"/>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row>
    <row r="525" spans="1:66" s="10" customFormat="1" ht="26.25">
      <c r="A525" s="148"/>
      <c r="B525" s="54" t="s">
        <v>57</v>
      </c>
      <c r="C525" s="34">
        <f>SUM(C526:C536)</f>
        <v>233</v>
      </c>
      <c r="D525" s="34">
        <f>SUM(D526:D536)</f>
        <v>88</v>
      </c>
      <c r="E525" s="34">
        <f t="shared" ref="E525" si="100">SUM(E526:E536)</f>
        <v>321</v>
      </c>
      <c r="F525" s="75"/>
      <c r="G525" s="125"/>
      <c r="H525"/>
      <c r="I525" s="9"/>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c r="AH525" s="48"/>
      <c r="AI525" s="48"/>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row>
    <row r="526" spans="1:66" s="11" customFormat="1" ht="90">
      <c r="A526" s="145" t="s">
        <v>486</v>
      </c>
      <c r="B526" s="31" t="s">
        <v>1113</v>
      </c>
      <c r="C526" s="32">
        <v>0</v>
      </c>
      <c r="D526" s="32">
        <v>0</v>
      </c>
      <c r="E526" s="32">
        <f t="shared" ref="E526:E536" si="101">SUM(C526:D526)</f>
        <v>0</v>
      </c>
      <c r="F526" s="77"/>
      <c r="G526" s="68" t="s">
        <v>1308</v>
      </c>
      <c r="H526"/>
      <c r="I526" s="9"/>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48"/>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row>
    <row r="527" spans="1:66" s="11" customFormat="1" ht="67.5">
      <c r="A527" s="145" t="s">
        <v>487</v>
      </c>
      <c r="B527" s="31" t="s">
        <v>1389</v>
      </c>
      <c r="C527" s="32">
        <v>15</v>
      </c>
      <c r="D527" s="32">
        <v>0</v>
      </c>
      <c r="E527" s="32">
        <f t="shared" si="101"/>
        <v>15</v>
      </c>
      <c r="F527" s="77" t="s">
        <v>31</v>
      </c>
      <c r="G527" s="68" t="s">
        <v>1346</v>
      </c>
      <c r="H527"/>
      <c r="I527" s="9"/>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row>
    <row r="528" spans="1:66" s="11" customFormat="1" ht="67.5">
      <c r="A528" s="145" t="s">
        <v>488</v>
      </c>
      <c r="B528" s="31" t="s">
        <v>1115</v>
      </c>
      <c r="C528" s="32">
        <v>25</v>
      </c>
      <c r="D528" s="32">
        <v>0</v>
      </c>
      <c r="E528" s="32">
        <f t="shared" si="101"/>
        <v>25</v>
      </c>
      <c r="F528" s="77" t="s">
        <v>31</v>
      </c>
      <c r="G528" s="68" t="s">
        <v>1346</v>
      </c>
      <c r="H528"/>
      <c r="I528" s="9"/>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c r="AH528" s="48"/>
      <c r="AI528" s="48"/>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row>
    <row r="529" spans="1:66" s="11" customFormat="1" ht="67.5">
      <c r="A529" s="145" t="s">
        <v>489</v>
      </c>
      <c r="B529" s="31" t="s">
        <v>1116</v>
      </c>
      <c r="C529" s="32">
        <v>25</v>
      </c>
      <c r="D529" s="32">
        <v>0</v>
      </c>
      <c r="E529" s="32">
        <f t="shared" si="101"/>
        <v>25</v>
      </c>
      <c r="F529" s="77" t="s">
        <v>31</v>
      </c>
      <c r="G529" s="68" t="s">
        <v>1376</v>
      </c>
      <c r="H529"/>
      <c r="I529" s="9"/>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row>
    <row r="530" spans="1:66" s="11" customFormat="1" ht="67.5">
      <c r="A530" s="145" t="s">
        <v>490</v>
      </c>
      <c r="B530" s="31" t="s">
        <v>1117</v>
      </c>
      <c r="C530" s="32">
        <v>25</v>
      </c>
      <c r="D530" s="32">
        <v>0</v>
      </c>
      <c r="E530" s="32">
        <f t="shared" si="101"/>
        <v>25</v>
      </c>
      <c r="F530" s="77" t="s">
        <v>31</v>
      </c>
      <c r="G530" s="68" t="s">
        <v>1309</v>
      </c>
      <c r="H530"/>
      <c r="I530" s="9"/>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row>
    <row r="531" spans="1:66" s="11" customFormat="1" ht="67.5">
      <c r="A531" s="145" t="s">
        <v>491</v>
      </c>
      <c r="B531" s="31" t="s">
        <v>1118</v>
      </c>
      <c r="C531" s="32">
        <v>25</v>
      </c>
      <c r="D531" s="32">
        <v>25</v>
      </c>
      <c r="E531" s="32">
        <f t="shared" si="101"/>
        <v>50</v>
      </c>
      <c r="F531" s="77" t="s">
        <v>1189</v>
      </c>
      <c r="G531" s="68" t="s">
        <v>1347</v>
      </c>
      <c r="H531"/>
      <c r="I531" s="9"/>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c r="BI531" s="9"/>
      <c r="BJ531" s="9"/>
      <c r="BK531" s="9"/>
      <c r="BL531" s="9"/>
      <c r="BM531" s="9"/>
      <c r="BN531" s="9"/>
    </row>
    <row r="532" spans="1:66" s="11" customFormat="1" ht="67.5">
      <c r="A532" s="145" t="s">
        <v>492</v>
      </c>
      <c r="B532" s="31" t="s">
        <v>1119</v>
      </c>
      <c r="C532" s="32">
        <v>15</v>
      </c>
      <c r="D532" s="32">
        <v>0</v>
      </c>
      <c r="E532" s="32">
        <f t="shared" si="101"/>
        <v>15</v>
      </c>
      <c r="F532" s="77" t="s">
        <v>31</v>
      </c>
      <c r="G532" s="68" t="s">
        <v>1309</v>
      </c>
      <c r="H532"/>
      <c r="I532" s="9"/>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c r="AH532" s="48"/>
      <c r="AI532" s="48"/>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c r="BI532" s="9"/>
      <c r="BJ532" s="9"/>
      <c r="BK532" s="9"/>
      <c r="BL532" s="9"/>
      <c r="BM532" s="9"/>
      <c r="BN532" s="9"/>
    </row>
    <row r="533" spans="1:66" s="11" customFormat="1" ht="67.5">
      <c r="A533" s="145" t="s">
        <v>493</v>
      </c>
      <c r="B533" s="31" t="s">
        <v>1120</v>
      </c>
      <c r="C533" s="32">
        <v>15</v>
      </c>
      <c r="D533" s="32">
        <v>0</v>
      </c>
      <c r="E533" s="32">
        <f t="shared" si="101"/>
        <v>15</v>
      </c>
      <c r="F533" s="77" t="s">
        <v>31</v>
      </c>
      <c r="G533" s="68" t="s">
        <v>1309</v>
      </c>
      <c r="H533"/>
      <c r="I533" s="9"/>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row>
    <row r="534" spans="1:66" s="11" customFormat="1" ht="67.5">
      <c r="A534" s="145" t="s">
        <v>494</v>
      </c>
      <c r="B534" s="31" t="s">
        <v>1121</v>
      </c>
      <c r="C534" s="32">
        <v>15</v>
      </c>
      <c r="D534" s="32">
        <v>15</v>
      </c>
      <c r="E534" s="32">
        <f t="shared" si="101"/>
        <v>30</v>
      </c>
      <c r="F534" s="77" t="s">
        <v>1189</v>
      </c>
      <c r="G534" s="68" t="s">
        <v>1348</v>
      </c>
      <c r="H534"/>
      <c r="I534" s="9"/>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row>
    <row r="535" spans="1:66" s="11" customFormat="1" ht="67.5">
      <c r="A535" s="145" t="s">
        <v>495</v>
      </c>
      <c r="B535" s="31" t="s">
        <v>1122</v>
      </c>
      <c r="C535" s="32">
        <v>25</v>
      </c>
      <c r="D535" s="32">
        <v>0</v>
      </c>
      <c r="E535" s="32">
        <f t="shared" si="101"/>
        <v>25</v>
      </c>
      <c r="F535" s="77" t="s">
        <v>31</v>
      </c>
      <c r="G535" s="68" t="s">
        <v>1309</v>
      </c>
      <c r="H535"/>
      <c r="I535" s="9"/>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c r="BI535" s="9"/>
      <c r="BJ535" s="9"/>
      <c r="BK535" s="9"/>
      <c r="BL535" s="9"/>
      <c r="BM535" s="9"/>
      <c r="BN535" s="9"/>
    </row>
    <row r="536" spans="1:66" s="11" customFormat="1" ht="90">
      <c r="A536" s="145" t="s">
        <v>496</v>
      </c>
      <c r="B536" s="31" t="s">
        <v>1123</v>
      </c>
      <c r="C536" s="32">
        <v>48</v>
      </c>
      <c r="D536" s="32">
        <v>48</v>
      </c>
      <c r="E536" s="32">
        <f t="shared" si="101"/>
        <v>96</v>
      </c>
      <c r="F536" s="77" t="s">
        <v>1189</v>
      </c>
      <c r="G536" s="68" t="s">
        <v>1349</v>
      </c>
      <c r="H536"/>
      <c r="I536" s="9"/>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c r="BI536" s="9"/>
      <c r="BJ536" s="9"/>
      <c r="BK536" s="9"/>
      <c r="BL536" s="9"/>
      <c r="BM536" s="9"/>
      <c r="BN536" s="9"/>
    </row>
    <row r="537" spans="1:66" s="8" customFormat="1" ht="25.5" customHeight="1">
      <c r="A537" s="147" t="s">
        <v>556</v>
      </c>
      <c r="B537" s="61" t="s">
        <v>1124</v>
      </c>
      <c r="C537" s="57">
        <f>C538+C541+C554</f>
        <v>1265</v>
      </c>
      <c r="D537" s="57">
        <f>D538+D541+D554</f>
        <v>2820</v>
      </c>
      <c r="E537" s="57">
        <f>SUM(E538+E541+E554)</f>
        <v>4085</v>
      </c>
      <c r="F537" s="74"/>
      <c r="G537" s="128"/>
      <c r="H537"/>
      <c r="I537" s="9"/>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c r="BI537" s="9"/>
      <c r="BJ537" s="9"/>
      <c r="BK537" s="9"/>
      <c r="BL537" s="9"/>
      <c r="BM537" s="9"/>
      <c r="BN537" s="9"/>
    </row>
    <row r="538" spans="1:66" s="10" customFormat="1" ht="26.25">
      <c r="A538" s="148"/>
      <c r="B538" s="54" t="s">
        <v>1125</v>
      </c>
      <c r="C538" s="34">
        <f>SUM(C539:C540)</f>
        <v>195</v>
      </c>
      <c r="D538" s="34">
        <f>SUM(D539:D540)</f>
        <v>195</v>
      </c>
      <c r="E538" s="34">
        <f t="shared" ref="E538" si="102">SUM(E539:E540)</f>
        <v>390</v>
      </c>
      <c r="F538" s="75"/>
      <c r="G538" s="125"/>
      <c r="H538"/>
      <c r="I538" s="9"/>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c r="AH538" s="48"/>
      <c r="AI538" s="48"/>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c r="BI538" s="9"/>
      <c r="BJ538" s="9"/>
      <c r="BK538" s="9"/>
      <c r="BL538" s="9"/>
      <c r="BM538" s="9"/>
      <c r="BN538" s="9"/>
    </row>
    <row r="539" spans="1:66" s="11" customFormat="1" ht="202.5">
      <c r="A539" s="145" t="s">
        <v>497</v>
      </c>
      <c r="B539" s="31" t="s">
        <v>1126</v>
      </c>
      <c r="C539" s="32">
        <v>165</v>
      </c>
      <c r="D539" s="32">
        <v>165</v>
      </c>
      <c r="E539" s="32">
        <f>SUM(C539:D539)</f>
        <v>330</v>
      </c>
      <c r="F539" s="77" t="s">
        <v>1450</v>
      </c>
      <c r="G539" s="129" t="s">
        <v>1310</v>
      </c>
      <c r="H539"/>
      <c r="I539" s="9"/>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row>
    <row r="540" spans="1:66" s="11" customFormat="1" ht="112.5">
      <c r="A540" s="145" t="s">
        <v>498</v>
      </c>
      <c r="B540" s="31" t="s">
        <v>1127</v>
      </c>
      <c r="C540" s="32">
        <v>30</v>
      </c>
      <c r="D540" s="32">
        <v>30</v>
      </c>
      <c r="E540" s="32">
        <f>SUM(C540:D540)</f>
        <v>60</v>
      </c>
      <c r="F540" s="77" t="s">
        <v>1451</v>
      </c>
      <c r="G540" s="129" t="s">
        <v>1311</v>
      </c>
      <c r="H540"/>
      <c r="I540" s="9"/>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row>
    <row r="541" spans="1:66" s="10" customFormat="1" ht="22.5" customHeight="1">
      <c r="A541" s="148"/>
      <c r="B541" s="54" t="s">
        <v>1128</v>
      </c>
      <c r="C541" s="34">
        <f>SUM(C542:C553)</f>
        <v>440</v>
      </c>
      <c r="D541" s="34">
        <f>SUM(D542:D553)</f>
        <v>345</v>
      </c>
      <c r="E541" s="34">
        <f t="shared" ref="E541" si="103">SUM(E542:E553)</f>
        <v>785</v>
      </c>
      <c r="F541" s="79"/>
      <c r="G541" s="125"/>
      <c r="H541"/>
      <c r="I541" s="9"/>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c r="AH541" s="48"/>
      <c r="AI541" s="48"/>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row>
    <row r="542" spans="1:66" s="11" customFormat="1" ht="90">
      <c r="A542" s="145" t="s">
        <v>499</v>
      </c>
      <c r="B542" s="31" t="s">
        <v>1129</v>
      </c>
      <c r="C542" s="32">
        <v>90</v>
      </c>
      <c r="D542" s="32">
        <v>90</v>
      </c>
      <c r="E542" s="32">
        <f t="shared" ref="E542:E553" si="104">SUM(C542:D542)</f>
        <v>180</v>
      </c>
      <c r="F542" s="77" t="s">
        <v>1450</v>
      </c>
      <c r="G542" s="68" t="s">
        <v>1379</v>
      </c>
      <c r="H542"/>
      <c r="I542" s="9"/>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c r="AH542" s="48"/>
      <c r="AI542" s="48"/>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row>
    <row r="543" spans="1:66" s="11" customFormat="1" ht="45">
      <c r="A543" s="145" t="s">
        <v>500</v>
      </c>
      <c r="B543" s="31" t="s">
        <v>1130</v>
      </c>
      <c r="C543" s="32">
        <v>50</v>
      </c>
      <c r="D543" s="32">
        <v>50</v>
      </c>
      <c r="E543" s="32">
        <f t="shared" si="104"/>
        <v>100</v>
      </c>
      <c r="F543" s="77" t="s">
        <v>1450</v>
      </c>
      <c r="G543" s="129" t="s">
        <v>64</v>
      </c>
      <c r="H543"/>
      <c r="I543" s="9"/>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row>
    <row r="544" spans="1:66" s="11" customFormat="1" ht="45">
      <c r="A544" s="145" t="s">
        <v>501</v>
      </c>
      <c r="B544" s="31" t="s">
        <v>1131</v>
      </c>
      <c r="C544" s="32">
        <v>50</v>
      </c>
      <c r="D544" s="32">
        <v>50</v>
      </c>
      <c r="E544" s="32">
        <f t="shared" si="104"/>
        <v>100</v>
      </c>
      <c r="F544" s="77" t="s">
        <v>1450</v>
      </c>
      <c r="G544" s="129" t="s">
        <v>64</v>
      </c>
      <c r="H544"/>
      <c r="I544" s="9"/>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row>
    <row r="545" spans="1:66" s="11" customFormat="1" ht="90">
      <c r="A545" s="145" t="s">
        <v>502</v>
      </c>
      <c r="B545" s="31" t="s">
        <v>1132</v>
      </c>
      <c r="C545" s="32">
        <v>30</v>
      </c>
      <c r="D545" s="32">
        <v>30</v>
      </c>
      <c r="E545" s="32">
        <f t="shared" si="104"/>
        <v>60</v>
      </c>
      <c r="F545" s="77" t="s">
        <v>1450</v>
      </c>
      <c r="G545" s="129" t="s">
        <v>69</v>
      </c>
      <c r="H545"/>
      <c r="I545" s="9"/>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row>
    <row r="546" spans="1:66" s="11" customFormat="1" ht="45">
      <c r="A546" s="145" t="s">
        <v>503</v>
      </c>
      <c r="B546" s="31" t="s">
        <v>1133</v>
      </c>
      <c r="C546" s="32">
        <v>35</v>
      </c>
      <c r="D546" s="32">
        <v>35</v>
      </c>
      <c r="E546" s="32">
        <f t="shared" si="104"/>
        <v>70</v>
      </c>
      <c r="F546" s="77" t="s">
        <v>1396</v>
      </c>
      <c r="G546" s="129" t="s">
        <v>75</v>
      </c>
      <c r="H546"/>
      <c r="I546" s="9"/>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row>
    <row r="547" spans="1:66" s="11" customFormat="1" ht="45">
      <c r="A547" s="145" t="s">
        <v>504</v>
      </c>
      <c r="B547" s="31" t="s">
        <v>1134</v>
      </c>
      <c r="C547" s="32">
        <v>45</v>
      </c>
      <c r="D547" s="32">
        <v>45</v>
      </c>
      <c r="E547" s="32">
        <f t="shared" si="104"/>
        <v>90</v>
      </c>
      <c r="F547" s="77" t="s">
        <v>1396</v>
      </c>
      <c r="G547" s="129" t="s">
        <v>1312</v>
      </c>
      <c r="H547"/>
      <c r="I547" s="9"/>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c r="AH547" s="48"/>
      <c r="AI547" s="48"/>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row>
    <row r="548" spans="1:66" s="11" customFormat="1" ht="45">
      <c r="A548" s="145" t="s">
        <v>505</v>
      </c>
      <c r="B548" s="31" t="s">
        <v>1135</v>
      </c>
      <c r="C548" s="32">
        <v>15</v>
      </c>
      <c r="D548" s="32">
        <v>15</v>
      </c>
      <c r="E548" s="32">
        <f t="shared" si="104"/>
        <v>30</v>
      </c>
      <c r="F548" s="77" t="s">
        <v>1396</v>
      </c>
      <c r="G548" s="129" t="s">
        <v>68</v>
      </c>
      <c r="H548"/>
      <c r="I548" s="9"/>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row>
    <row r="549" spans="1:66" s="11" customFormat="1" ht="90">
      <c r="A549" s="145" t="s">
        <v>506</v>
      </c>
      <c r="B549" s="31" t="s">
        <v>1136</v>
      </c>
      <c r="C549" s="32">
        <v>50</v>
      </c>
      <c r="D549" s="32">
        <v>20</v>
      </c>
      <c r="E549" s="32">
        <f t="shared" si="104"/>
        <v>70</v>
      </c>
      <c r="F549" s="77" t="s">
        <v>1450</v>
      </c>
      <c r="G549" s="68" t="s">
        <v>1313</v>
      </c>
      <c r="H549"/>
      <c r="I549" s="9"/>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row>
    <row r="550" spans="1:66" s="11" customFormat="1" ht="90">
      <c r="A550" s="145" t="s">
        <v>507</v>
      </c>
      <c r="B550" s="31" t="s">
        <v>1137</v>
      </c>
      <c r="C550" s="32">
        <v>65</v>
      </c>
      <c r="D550" s="32">
        <v>0</v>
      </c>
      <c r="E550" s="32">
        <f t="shared" si="104"/>
        <v>65</v>
      </c>
      <c r="F550" s="77" t="s">
        <v>32</v>
      </c>
      <c r="G550" s="68" t="s">
        <v>1350</v>
      </c>
      <c r="H550"/>
      <c r="I550" s="9"/>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c r="BI550" s="9"/>
      <c r="BJ550" s="9"/>
      <c r="BK550" s="9"/>
      <c r="BL550" s="9"/>
      <c r="BM550" s="9"/>
      <c r="BN550" s="9"/>
    </row>
    <row r="551" spans="1:66" s="11" customFormat="1" ht="45">
      <c r="A551" s="145" t="s">
        <v>508</v>
      </c>
      <c r="B551" s="31" t="s">
        <v>1138</v>
      </c>
      <c r="C551" s="32">
        <v>10</v>
      </c>
      <c r="D551" s="32">
        <v>10</v>
      </c>
      <c r="E551" s="32">
        <f t="shared" si="104"/>
        <v>20</v>
      </c>
      <c r="F551" s="77" t="s">
        <v>1450</v>
      </c>
      <c r="G551" s="129" t="s">
        <v>68</v>
      </c>
      <c r="H551"/>
      <c r="I551" s="9"/>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c r="AH551" s="48"/>
      <c r="AI551" s="48"/>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c r="BH551" s="9"/>
      <c r="BI551" s="9"/>
      <c r="BJ551" s="9"/>
      <c r="BK551" s="9"/>
      <c r="BL551" s="9"/>
      <c r="BM551" s="9"/>
      <c r="BN551" s="9"/>
    </row>
    <row r="552" spans="1:66" s="11" customFormat="1" ht="112.5">
      <c r="A552" s="145" t="s">
        <v>509</v>
      </c>
      <c r="B552" s="31" t="s">
        <v>1139</v>
      </c>
      <c r="C552" s="32" t="s">
        <v>652</v>
      </c>
      <c r="D552" s="32" t="s">
        <v>652</v>
      </c>
      <c r="E552" s="32">
        <f t="shared" si="104"/>
        <v>0</v>
      </c>
      <c r="F552" s="77" t="s">
        <v>1396</v>
      </c>
      <c r="G552" s="129" t="s">
        <v>1193</v>
      </c>
      <c r="H552"/>
      <c r="I552" s="9"/>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c r="AH552" s="48"/>
      <c r="AI552" s="48"/>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c r="BH552" s="9"/>
      <c r="BI552" s="9"/>
      <c r="BJ552" s="9"/>
      <c r="BK552" s="9"/>
      <c r="BL552" s="9"/>
      <c r="BM552" s="9"/>
      <c r="BN552" s="9"/>
    </row>
    <row r="553" spans="1:66" s="11" customFormat="1" ht="90">
      <c r="A553" s="145" t="s">
        <v>510</v>
      </c>
      <c r="B553" s="31" t="s">
        <v>1140</v>
      </c>
      <c r="C553" s="32" t="s">
        <v>652</v>
      </c>
      <c r="D553" s="32" t="s">
        <v>652</v>
      </c>
      <c r="E553" s="32">
        <f t="shared" si="104"/>
        <v>0</v>
      </c>
      <c r="F553" s="77" t="s">
        <v>1450</v>
      </c>
      <c r="G553" s="129" t="s">
        <v>1211</v>
      </c>
      <c r="H553"/>
      <c r="I553" s="9"/>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c r="AH553" s="48"/>
      <c r="AI553" s="48"/>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c r="BI553" s="9"/>
      <c r="BJ553" s="9"/>
      <c r="BK553" s="9"/>
      <c r="BL553" s="9"/>
      <c r="BM553" s="9"/>
      <c r="BN553" s="9"/>
    </row>
    <row r="554" spans="1:66" s="10" customFormat="1" ht="22.5" customHeight="1">
      <c r="A554" s="148"/>
      <c r="B554" s="54" t="s">
        <v>1141</v>
      </c>
      <c r="C554" s="34">
        <f>SUM(C555:C569)</f>
        <v>630</v>
      </c>
      <c r="D554" s="34">
        <f>SUM(D555:D569)</f>
        <v>2280</v>
      </c>
      <c r="E554" s="34">
        <f>SUM(E555:E569)</f>
        <v>2910</v>
      </c>
      <c r="F554" s="79"/>
      <c r="G554" s="125"/>
      <c r="H554"/>
      <c r="I554" s="9"/>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c r="BI554" s="9"/>
      <c r="BJ554" s="9"/>
      <c r="BK554" s="9"/>
      <c r="BL554" s="9"/>
      <c r="BM554" s="9"/>
      <c r="BN554" s="9"/>
    </row>
    <row r="555" spans="1:66" s="11" customFormat="1" ht="45">
      <c r="A555" s="145" t="s">
        <v>511</v>
      </c>
      <c r="B555" s="31" t="s">
        <v>1142</v>
      </c>
      <c r="C555" s="32">
        <v>225</v>
      </c>
      <c r="D555" s="32">
        <v>225</v>
      </c>
      <c r="E555" s="32">
        <f t="shared" ref="E555:E569" si="105">SUM(C555:D555)</f>
        <v>450</v>
      </c>
      <c r="F555" s="77" t="s">
        <v>1449</v>
      </c>
      <c r="G555" s="129" t="s">
        <v>1314</v>
      </c>
      <c r="H555"/>
      <c r="I555" s="9"/>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c r="BI555" s="9"/>
      <c r="BJ555" s="9"/>
      <c r="BK555" s="9"/>
      <c r="BL555" s="9"/>
      <c r="BM555" s="9"/>
      <c r="BN555" s="9"/>
    </row>
    <row r="556" spans="1:66" s="11" customFormat="1" ht="180">
      <c r="A556" s="145" t="s">
        <v>512</v>
      </c>
      <c r="B556" s="31" t="s">
        <v>1143</v>
      </c>
      <c r="C556" s="32">
        <v>200</v>
      </c>
      <c r="D556" s="32">
        <v>150</v>
      </c>
      <c r="E556" s="32">
        <f t="shared" si="105"/>
        <v>350</v>
      </c>
      <c r="F556" s="77" t="s">
        <v>1449</v>
      </c>
      <c r="G556" s="129" t="s">
        <v>1315</v>
      </c>
      <c r="H556"/>
      <c r="I556" s="9"/>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c r="BI556" s="9"/>
      <c r="BJ556" s="9"/>
      <c r="BK556" s="9"/>
      <c r="BL556" s="9"/>
      <c r="BM556" s="9"/>
      <c r="BN556" s="9"/>
    </row>
    <row r="557" spans="1:66" s="11" customFormat="1" ht="90">
      <c r="A557" s="145" t="s">
        <v>513</v>
      </c>
      <c r="B557" s="31" t="s">
        <v>1144</v>
      </c>
      <c r="C557" s="32">
        <v>30</v>
      </c>
      <c r="D557" s="32">
        <v>30</v>
      </c>
      <c r="E557" s="32">
        <f t="shared" si="105"/>
        <v>60</v>
      </c>
      <c r="F557" s="77" t="s">
        <v>1449</v>
      </c>
      <c r="G557" s="68" t="s">
        <v>1316</v>
      </c>
      <c r="H557"/>
      <c r="I557" s="9"/>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c r="BI557" s="9"/>
      <c r="BJ557" s="9"/>
      <c r="BK557" s="9"/>
      <c r="BL557" s="9"/>
      <c r="BM557" s="9"/>
      <c r="BN557" s="9"/>
    </row>
    <row r="558" spans="1:66" s="11" customFormat="1" ht="135">
      <c r="A558" s="145" t="s">
        <v>514</v>
      </c>
      <c r="B558" s="31" t="s">
        <v>1145</v>
      </c>
      <c r="C558" s="32">
        <v>100</v>
      </c>
      <c r="D558" s="32">
        <v>100</v>
      </c>
      <c r="E558" s="32">
        <f t="shared" si="105"/>
        <v>200</v>
      </c>
      <c r="F558" s="77" t="s">
        <v>1448</v>
      </c>
      <c r="G558" s="129" t="s">
        <v>1192</v>
      </c>
      <c r="H558"/>
      <c r="I558" s="9"/>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c r="BI558" s="9"/>
      <c r="BJ558" s="9"/>
      <c r="BK558" s="9"/>
      <c r="BL558" s="9"/>
      <c r="BM558" s="9"/>
      <c r="BN558" s="9"/>
    </row>
    <row r="559" spans="1:66" s="14" customFormat="1" ht="135">
      <c r="A559" s="145" t="s">
        <v>515</v>
      </c>
      <c r="B559" s="31" t="s">
        <v>1146</v>
      </c>
      <c r="C559" s="32">
        <v>25</v>
      </c>
      <c r="D559" s="32">
        <v>25</v>
      </c>
      <c r="E559" s="32">
        <f t="shared" si="105"/>
        <v>50</v>
      </c>
      <c r="F559" s="77" t="s">
        <v>1448</v>
      </c>
      <c r="G559" s="129" t="s">
        <v>72</v>
      </c>
      <c r="H559"/>
      <c r="I559" s="13"/>
      <c r="J559" s="50"/>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13"/>
      <c r="AK559" s="13"/>
      <c r="AL559" s="13"/>
      <c r="AM559" s="13"/>
      <c r="AN559" s="13"/>
      <c r="AO559" s="13"/>
      <c r="AP559" s="13"/>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c r="BM559" s="13"/>
      <c r="BN559" s="13"/>
    </row>
    <row r="560" spans="1:66" s="14" customFormat="1" ht="90">
      <c r="A560" s="145" t="s">
        <v>516</v>
      </c>
      <c r="B560" s="31" t="s">
        <v>1147</v>
      </c>
      <c r="C560" s="32">
        <v>50</v>
      </c>
      <c r="D560" s="32">
        <v>50</v>
      </c>
      <c r="E560" s="32">
        <f t="shared" si="105"/>
        <v>100</v>
      </c>
      <c r="F560" s="77" t="s">
        <v>1448</v>
      </c>
      <c r="G560" s="68" t="s">
        <v>1351</v>
      </c>
      <c r="H560"/>
      <c r="I560" s="13"/>
      <c r="J560" s="50"/>
      <c r="K560" s="50"/>
      <c r="L560" s="50"/>
      <c r="M560" s="50"/>
      <c r="N560" s="50"/>
      <c r="O560" s="50"/>
      <c r="P560" s="50"/>
      <c r="Q560" s="50"/>
      <c r="R560" s="50"/>
      <c r="S560" s="50"/>
      <c r="T560" s="50"/>
      <c r="U560" s="50"/>
      <c r="V560" s="50"/>
      <c r="W560" s="50"/>
      <c r="X560" s="50"/>
      <c r="Y560" s="50"/>
      <c r="Z560" s="50"/>
      <c r="AA560" s="50"/>
      <c r="AB560" s="50"/>
      <c r="AC560" s="50"/>
      <c r="AD560" s="50"/>
      <c r="AE560" s="50"/>
      <c r="AF560" s="50"/>
      <c r="AG560" s="50"/>
      <c r="AH560" s="50"/>
      <c r="AI560" s="50"/>
      <c r="AJ560" s="13"/>
      <c r="AK560" s="13"/>
      <c r="AL560" s="13"/>
      <c r="AM560" s="13"/>
      <c r="AN560" s="13"/>
      <c r="AO560" s="13"/>
      <c r="AP560" s="13"/>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c r="BM560" s="13"/>
      <c r="BN560" s="13"/>
    </row>
    <row r="561" spans="1:66" s="14" customFormat="1" ht="157.5">
      <c r="A561" s="145" t="s">
        <v>559</v>
      </c>
      <c r="B561" s="37" t="s">
        <v>1148</v>
      </c>
      <c r="C561" s="28">
        <v>0</v>
      </c>
      <c r="D561" s="28">
        <v>400</v>
      </c>
      <c r="E561" s="28">
        <f t="shared" si="105"/>
        <v>400</v>
      </c>
      <c r="F561" s="90"/>
      <c r="G561" s="138" t="s">
        <v>1317</v>
      </c>
      <c r="H561"/>
      <c r="I561" s="13"/>
      <c r="J561" s="50"/>
      <c r="K561" s="50"/>
      <c r="L561" s="50"/>
      <c r="M561" s="50"/>
      <c r="N561" s="50"/>
      <c r="O561" s="50"/>
      <c r="P561" s="50"/>
      <c r="Q561" s="50"/>
      <c r="R561" s="50"/>
      <c r="S561" s="50"/>
      <c r="T561" s="50"/>
      <c r="U561" s="50"/>
      <c r="V561" s="50"/>
      <c r="W561" s="50"/>
      <c r="X561" s="50"/>
      <c r="Y561" s="50"/>
      <c r="Z561" s="50"/>
      <c r="AA561" s="50"/>
      <c r="AB561" s="50"/>
      <c r="AC561" s="50"/>
      <c r="AD561" s="50"/>
      <c r="AE561" s="50"/>
      <c r="AF561" s="50"/>
      <c r="AG561" s="50"/>
      <c r="AH561" s="50"/>
      <c r="AI561" s="50"/>
      <c r="AJ561" s="13"/>
      <c r="AK561" s="13"/>
      <c r="AL561" s="13"/>
      <c r="AM561" s="13"/>
      <c r="AN561" s="13"/>
      <c r="AO561" s="13"/>
      <c r="AP561" s="13"/>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c r="BM561" s="13"/>
      <c r="BN561" s="13"/>
    </row>
    <row r="562" spans="1:66" s="14" customFormat="1" ht="135">
      <c r="A562" s="145" t="s">
        <v>560</v>
      </c>
      <c r="B562" s="56" t="s">
        <v>1149</v>
      </c>
      <c r="C562" s="28">
        <v>0</v>
      </c>
      <c r="D562" s="28">
        <v>400</v>
      </c>
      <c r="E562" s="28">
        <f t="shared" si="105"/>
        <v>400</v>
      </c>
      <c r="F562" s="90"/>
      <c r="G562" s="138" t="s">
        <v>1318</v>
      </c>
      <c r="H562"/>
      <c r="I562" s="13"/>
      <c r="J562" s="50"/>
      <c r="K562" s="50"/>
      <c r="L562" s="50"/>
      <c r="M562" s="50"/>
      <c r="N562" s="50"/>
      <c r="O562" s="50"/>
      <c r="P562" s="50"/>
      <c r="Q562" s="50"/>
      <c r="R562" s="50"/>
      <c r="S562" s="50"/>
      <c r="T562" s="50"/>
      <c r="U562" s="50"/>
      <c r="V562" s="50"/>
      <c r="W562" s="50"/>
      <c r="X562" s="50"/>
      <c r="Y562" s="50"/>
      <c r="Z562" s="50"/>
      <c r="AA562" s="50"/>
      <c r="AB562" s="50"/>
      <c r="AC562" s="50"/>
      <c r="AD562" s="50"/>
      <c r="AE562" s="50"/>
      <c r="AF562" s="50"/>
      <c r="AG562" s="50"/>
      <c r="AH562" s="50"/>
      <c r="AI562" s="50"/>
      <c r="AJ562" s="13"/>
      <c r="AK562" s="13"/>
      <c r="AL562" s="13"/>
      <c r="AM562" s="13"/>
      <c r="AN562" s="13"/>
      <c r="AO562" s="13"/>
      <c r="AP562" s="13"/>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c r="BM562" s="13"/>
      <c r="BN562" s="13"/>
    </row>
    <row r="563" spans="1:66" s="14" customFormat="1" ht="135">
      <c r="A563" s="145" t="s">
        <v>561</v>
      </c>
      <c r="B563" s="56" t="s">
        <v>1150</v>
      </c>
      <c r="C563" s="28">
        <v>0</v>
      </c>
      <c r="D563" s="28" t="s">
        <v>652</v>
      </c>
      <c r="E563" s="28">
        <f t="shared" si="105"/>
        <v>0</v>
      </c>
      <c r="F563" s="90"/>
      <c r="G563" s="138" t="s">
        <v>1319</v>
      </c>
      <c r="H563"/>
      <c r="I563" s="13"/>
      <c r="J563" s="50"/>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13"/>
      <c r="AK563" s="13"/>
      <c r="AL563" s="13"/>
      <c r="AM563" s="13"/>
      <c r="AN563" s="13"/>
      <c r="AO563" s="13"/>
      <c r="AP563" s="13"/>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c r="BM563" s="13"/>
      <c r="BN563" s="13"/>
    </row>
    <row r="564" spans="1:66" s="14" customFormat="1" ht="45">
      <c r="A564" s="145" t="s">
        <v>562</v>
      </c>
      <c r="B564" s="37" t="s">
        <v>1151</v>
      </c>
      <c r="C564" s="28">
        <v>0</v>
      </c>
      <c r="D564" s="28">
        <v>200</v>
      </c>
      <c r="E564" s="28">
        <f t="shared" si="105"/>
        <v>200</v>
      </c>
      <c r="F564" s="90"/>
      <c r="G564" s="138" t="s">
        <v>1320</v>
      </c>
      <c r="H564"/>
      <c r="I564" s="13"/>
      <c r="J564" s="50"/>
      <c r="K564" s="50"/>
      <c r="L564" s="50"/>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c r="BN564" s="13"/>
    </row>
    <row r="565" spans="1:66" s="14" customFormat="1" ht="45">
      <c r="A565" s="145" t="s">
        <v>563</v>
      </c>
      <c r="B565" s="37" t="s">
        <v>1152</v>
      </c>
      <c r="C565" s="28">
        <v>0</v>
      </c>
      <c r="D565" s="28">
        <v>0</v>
      </c>
      <c r="E565" s="28">
        <f t="shared" si="105"/>
        <v>0</v>
      </c>
      <c r="F565" s="90"/>
      <c r="G565" s="138" t="s">
        <v>1321</v>
      </c>
      <c r="H565"/>
      <c r="I565" s="13"/>
      <c r="J565" s="50"/>
      <c r="K565" s="50"/>
      <c r="L565" s="50"/>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13"/>
      <c r="AK565" s="13"/>
      <c r="AL565" s="13"/>
      <c r="AM565" s="13"/>
      <c r="AN565" s="13"/>
      <c r="AO565" s="13"/>
      <c r="AP565" s="13"/>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c r="BM565" s="13"/>
      <c r="BN565" s="13"/>
    </row>
    <row r="566" spans="1:66" s="14" customFormat="1" ht="45">
      <c r="A566" s="145" t="s">
        <v>564</v>
      </c>
      <c r="B566" s="37" t="s">
        <v>565</v>
      </c>
      <c r="C566" s="28">
        <v>0</v>
      </c>
      <c r="D566" s="28">
        <v>500</v>
      </c>
      <c r="E566" s="28">
        <f t="shared" si="105"/>
        <v>500</v>
      </c>
      <c r="F566" s="90"/>
      <c r="G566" s="138" t="s">
        <v>1322</v>
      </c>
      <c r="H566"/>
      <c r="I566" s="13"/>
      <c r="J566" s="50"/>
      <c r="K566" s="50"/>
      <c r="L566" s="50"/>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c r="BN566" s="13"/>
    </row>
    <row r="567" spans="1:66" s="14" customFormat="1" ht="84" customHeight="1">
      <c r="A567" s="145" t="s">
        <v>567</v>
      </c>
      <c r="B567" s="37" t="s">
        <v>1153</v>
      </c>
      <c r="C567" s="28">
        <v>0</v>
      </c>
      <c r="D567" s="28" t="s">
        <v>652</v>
      </c>
      <c r="E567" s="28">
        <f t="shared" si="105"/>
        <v>0</v>
      </c>
      <c r="F567" s="90"/>
      <c r="G567" s="138" t="s">
        <v>1322</v>
      </c>
      <c r="H567"/>
      <c r="I567" s="13"/>
      <c r="J567" s="50"/>
      <c r="K567" s="50"/>
      <c r="L567" s="50"/>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13"/>
      <c r="AK567" s="13"/>
      <c r="AL567" s="13"/>
      <c r="AM567" s="13"/>
      <c r="AN567" s="13"/>
      <c r="AO567" s="13"/>
      <c r="AP567" s="13"/>
      <c r="AQ567" s="13"/>
      <c r="AR567" s="13"/>
      <c r="AS567" s="13"/>
      <c r="AT567" s="13"/>
      <c r="AU567" s="13"/>
      <c r="AV567" s="13"/>
      <c r="AW567" s="13"/>
      <c r="AX567" s="13"/>
      <c r="AY567" s="13"/>
      <c r="AZ567" s="13"/>
      <c r="BA567" s="13"/>
      <c r="BB567" s="13"/>
      <c r="BC567" s="13"/>
      <c r="BD567" s="13"/>
      <c r="BE567" s="13"/>
      <c r="BF567" s="13"/>
      <c r="BG567" s="13"/>
      <c r="BH567" s="13"/>
      <c r="BI567" s="13"/>
      <c r="BJ567" s="13"/>
      <c r="BK567" s="13"/>
      <c r="BL567" s="13"/>
      <c r="BM567" s="13"/>
      <c r="BN567" s="13"/>
    </row>
    <row r="568" spans="1:66" s="14" customFormat="1" ht="84" customHeight="1">
      <c r="A568" s="145" t="s">
        <v>568</v>
      </c>
      <c r="B568" s="37" t="s">
        <v>1154</v>
      </c>
      <c r="C568" s="28">
        <v>0</v>
      </c>
      <c r="D568" s="28">
        <v>100</v>
      </c>
      <c r="E568" s="28">
        <f t="shared" si="105"/>
        <v>100</v>
      </c>
      <c r="F568" s="90"/>
      <c r="G568" s="138" t="s">
        <v>1323</v>
      </c>
      <c r="H568"/>
      <c r="I568" s="13"/>
      <c r="J568" s="50"/>
      <c r="K568" s="50"/>
      <c r="L568" s="50"/>
      <c r="M568" s="50"/>
      <c r="N568" s="50"/>
      <c r="O568" s="50"/>
      <c r="P568" s="50"/>
      <c r="Q568" s="50"/>
      <c r="R568" s="50"/>
      <c r="S568" s="50"/>
      <c r="T568" s="50"/>
      <c r="U568" s="50"/>
      <c r="V568" s="50"/>
      <c r="W568" s="50"/>
      <c r="X568" s="50"/>
      <c r="Y568" s="50"/>
      <c r="Z568" s="50"/>
      <c r="AA568" s="50"/>
      <c r="AB568" s="50"/>
      <c r="AC568" s="50"/>
      <c r="AD568" s="50"/>
      <c r="AE568" s="50"/>
      <c r="AF568" s="50"/>
      <c r="AG568" s="50"/>
      <c r="AH568" s="50"/>
      <c r="AI568" s="50"/>
      <c r="AJ568" s="13"/>
      <c r="AK568" s="13"/>
      <c r="AL568" s="13"/>
      <c r="AM568" s="13"/>
      <c r="AN568" s="13"/>
      <c r="AO568" s="13"/>
      <c r="AP568" s="13"/>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c r="BM568" s="13"/>
      <c r="BN568" s="13"/>
    </row>
    <row r="569" spans="1:66" s="14" customFormat="1" ht="84" customHeight="1">
      <c r="A569" s="145" t="s">
        <v>569</v>
      </c>
      <c r="B569" s="37" t="s">
        <v>566</v>
      </c>
      <c r="C569" s="28">
        <v>0</v>
      </c>
      <c r="D569" s="28">
        <v>100</v>
      </c>
      <c r="E569" s="28">
        <f t="shared" si="105"/>
        <v>100</v>
      </c>
      <c r="F569" s="90"/>
      <c r="G569" s="138" t="s">
        <v>1324</v>
      </c>
      <c r="H569"/>
      <c r="I569" s="13"/>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c r="AJ569" s="13"/>
      <c r="AK569" s="13"/>
      <c r="AL569" s="13"/>
      <c r="AM569" s="13"/>
      <c r="AN569" s="13"/>
      <c r="AO569" s="13"/>
      <c r="AP569" s="13"/>
      <c r="AQ569" s="13"/>
      <c r="AR569" s="13"/>
      <c r="AS569" s="13"/>
      <c r="AT569" s="13"/>
      <c r="AU569" s="13"/>
      <c r="AV569" s="13"/>
      <c r="AW569" s="13"/>
      <c r="AX569" s="13"/>
      <c r="AY569" s="13"/>
      <c r="AZ569" s="13"/>
      <c r="BA569" s="13"/>
      <c r="BB569" s="13"/>
      <c r="BC569" s="13"/>
      <c r="BD569" s="13"/>
      <c r="BE569" s="13"/>
      <c r="BF569" s="13"/>
      <c r="BG569" s="13"/>
      <c r="BH569" s="13"/>
      <c r="BI569" s="13"/>
      <c r="BJ569" s="13"/>
      <c r="BK569" s="13"/>
      <c r="BL569" s="13"/>
      <c r="BM569" s="13"/>
      <c r="BN569" s="13"/>
    </row>
    <row r="570" spans="1:66" s="8" customFormat="1" ht="27.75" customHeight="1">
      <c r="A570" s="147" t="s">
        <v>557</v>
      </c>
      <c r="B570" s="61" t="s">
        <v>1155</v>
      </c>
      <c r="C570" s="57">
        <f>C571+C585</f>
        <v>1455</v>
      </c>
      <c r="D570" s="57">
        <f>D571+D585</f>
        <v>1455</v>
      </c>
      <c r="E570" s="57">
        <f t="shared" ref="E570" si="106">SUM(E571+E585)</f>
        <v>2910</v>
      </c>
      <c r="F570" s="74"/>
      <c r="G570" s="128"/>
      <c r="H570"/>
      <c r="I570" s="9"/>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c r="BH570" s="9"/>
      <c r="BI570" s="9"/>
      <c r="BJ570" s="9"/>
      <c r="BK570" s="9"/>
      <c r="BL570" s="9"/>
      <c r="BM570" s="9"/>
      <c r="BN570" s="9"/>
    </row>
    <row r="571" spans="1:66" s="10" customFormat="1" ht="26.25">
      <c r="A571" s="148"/>
      <c r="B571" s="54" t="s">
        <v>1156</v>
      </c>
      <c r="C571" s="34">
        <f>SUM(C572:C584)</f>
        <v>1320</v>
      </c>
      <c r="D571" s="34">
        <f>SUM(D572:D584)</f>
        <v>1320</v>
      </c>
      <c r="E571" s="34">
        <f t="shared" ref="E571" si="107">SUM(E572:E584)</f>
        <v>2640</v>
      </c>
      <c r="F571" s="75"/>
      <c r="G571" s="125"/>
      <c r="H571"/>
      <c r="I571" s="9"/>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c r="BH571" s="9"/>
      <c r="BI571" s="9"/>
      <c r="BJ571" s="9"/>
      <c r="BK571" s="9"/>
      <c r="BL571" s="9"/>
      <c r="BM571" s="9"/>
      <c r="BN571" s="9"/>
    </row>
    <row r="572" spans="1:66" s="11" customFormat="1" ht="45">
      <c r="A572" s="145" t="s">
        <v>517</v>
      </c>
      <c r="B572" s="31" t="s">
        <v>1157</v>
      </c>
      <c r="C572" s="32">
        <v>50</v>
      </c>
      <c r="D572" s="32">
        <v>50</v>
      </c>
      <c r="E572" s="32">
        <f t="shared" ref="E572:E584" si="108">SUM(C572:D572)</f>
        <v>100</v>
      </c>
      <c r="F572" s="77" t="s">
        <v>545</v>
      </c>
      <c r="G572" s="129" t="s">
        <v>64</v>
      </c>
      <c r="H572"/>
      <c r="I572" s="9"/>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c r="AH572" s="48"/>
      <c r="AI572" s="48"/>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c r="BH572" s="9"/>
      <c r="BI572" s="9"/>
      <c r="BJ572" s="9"/>
      <c r="BK572" s="9"/>
      <c r="BL572" s="9"/>
      <c r="BM572" s="9"/>
      <c r="BN572" s="9"/>
    </row>
    <row r="573" spans="1:66" s="11" customFormat="1" ht="45">
      <c r="A573" s="145" t="s">
        <v>518</v>
      </c>
      <c r="B573" s="31" t="s">
        <v>1158</v>
      </c>
      <c r="C573" s="32">
        <v>80</v>
      </c>
      <c r="D573" s="32">
        <v>80</v>
      </c>
      <c r="E573" s="32">
        <f t="shared" si="108"/>
        <v>160</v>
      </c>
      <c r="F573" s="77" t="s">
        <v>545</v>
      </c>
      <c r="G573" s="129" t="s">
        <v>59</v>
      </c>
      <c r="H573"/>
      <c r="I573" s="9"/>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c r="BI573" s="9"/>
      <c r="BJ573" s="9"/>
      <c r="BK573" s="9"/>
      <c r="BL573" s="9"/>
      <c r="BM573" s="9"/>
      <c r="BN573" s="9"/>
    </row>
    <row r="574" spans="1:66" s="11" customFormat="1" ht="112.5">
      <c r="A574" s="145" t="s">
        <v>519</v>
      </c>
      <c r="B574" s="31" t="s">
        <v>1159</v>
      </c>
      <c r="C574" s="32">
        <v>400</v>
      </c>
      <c r="D574" s="32">
        <v>400</v>
      </c>
      <c r="E574" s="32">
        <f t="shared" si="108"/>
        <v>800</v>
      </c>
      <c r="F574" s="77" t="s">
        <v>545</v>
      </c>
      <c r="G574" s="129" t="s">
        <v>1370</v>
      </c>
      <c r="H574"/>
      <c r="I574" s="9"/>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48"/>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c r="BI574" s="9"/>
      <c r="BJ574" s="9"/>
      <c r="BK574" s="9"/>
      <c r="BL574" s="9"/>
      <c r="BM574" s="9"/>
      <c r="BN574" s="9"/>
    </row>
    <row r="575" spans="1:66" s="11" customFormat="1" ht="45">
      <c r="A575" s="145" t="s">
        <v>520</v>
      </c>
      <c r="B575" s="31" t="s">
        <v>1160</v>
      </c>
      <c r="C575" s="32">
        <v>120</v>
      </c>
      <c r="D575" s="32">
        <v>120</v>
      </c>
      <c r="E575" s="32">
        <f t="shared" si="108"/>
        <v>240</v>
      </c>
      <c r="F575" s="77" t="s">
        <v>545</v>
      </c>
      <c r="G575" s="129" t="s">
        <v>1325</v>
      </c>
      <c r="H575"/>
      <c r="I575" s="9"/>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c r="BI575" s="9"/>
      <c r="BJ575" s="9"/>
      <c r="BK575" s="9"/>
      <c r="BL575" s="9"/>
      <c r="BM575" s="9"/>
      <c r="BN575" s="9"/>
    </row>
    <row r="576" spans="1:66" s="11" customFormat="1" ht="45">
      <c r="A576" s="145" t="s">
        <v>521</v>
      </c>
      <c r="B576" s="31" t="s">
        <v>1161</v>
      </c>
      <c r="C576" s="32">
        <v>100</v>
      </c>
      <c r="D576" s="32">
        <v>100</v>
      </c>
      <c r="E576" s="32">
        <f t="shared" si="108"/>
        <v>200</v>
      </c>
      <c r="F576" s="77" t="s">
        <v>1441</v>
      </c>
      <c r="G576" s="129" t="s">
        <v>60</v>
      </c>
      <c r="H576"/>
      <c r="I576" s="9"/>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c r="BI576" s="9"/>
      <c r="BJ576" s="9"/>
      <c r="BK576" s="9"/>
      <c r="BL576" s="9"/>
      <c r="BM576" s="9"/>
      <c r="BN576" s="9"/>
    </row>
    <row r="577" spans="1:66" s="11" customFormat="1" ht="90">
      <c r="A577" s="145" t="s">
        <v>522</v>
      </c>
      <c r="B577" s="31" t="s">
        <v>1162</v>
      </c>
      <c r="C577" s="32">
        <v>30</v>
      </c>
      <c r="D577" s="32">
        <v>30</v>
      </c>
      <c r="E577" s="32">
        <f t="shared" si="108"/>
        <v>60</v>
      </c>
      <c r="F577" s="77" t="s">
        <v>545</v>
      </c>
      <c r="G577" s="129" t="s">
        <v>70</v>
      </c>
      <c r="H577"/>
      <c r="I577" s="9"/>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c r="AH577" s="48"/>
      <c r="AI577" s="48"/>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c r="BI577" s="9"/>
      <c r="BJ577" s="9"/>
      <c r="BK577" s="9"/>
      <c r="BL577" s="9"/>
      <c r="BM577" s="9"/>
      <c r="BN577" s="9"/>
    </row>
    <row r="578" spans="1:66" s="11" customFormat="1" ht="90">
      <c r="A578" s="145" t="s">
        <v>523</v>
      </c>
      <c r="B578" s="31" t="s">
        <v>1163</v>
      </c>
      <c r="C578" s="32">
        <v>50</v>
      </c>
      <c r="D578" s="32">
        <v>50</v>
      </c>
      <c r="E578" s="32">
        <f t="shared" si="108"/>
        <v>100</v>
      </c>
      <c r="F578" s="77" t="s">
        <v>545</v>
      </c>
      <c r="G578" s="129" t="s">
        <v>1352</v>
      </c>
      <c r="H578"/>
      <c r="I578" s="9"/>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row>
    <row r="579" spans="1:66" s="11" customFormat="1" ht="90">
      <c r="A579" s="145" t="s">
        <v>524</v>
      </c>
      <c r="B579" s="31" t="s">
        <v>1164</v>
      </c>
      <c r="C579" s="32">
        <v>200</v>
      </c>
      <c r="D579" s="32">
        <v>200</v>
      </c>
      <c r="E579" s="32">
        <f t="shared" si="108"/>
        <v>400</v>
      </c>
      <c r="F579" s="77" t="s">
        <v>545</v>
      </c>
      <c r="G579" s="68" t="s">
        <v>1326</v>
      </c>
      <c r="H579"/>
      <c r="I579" s="9"/>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c r="BI579" s="9"/>
      <c r="BJ579" s="9"/>
      <c r="BK579" s="9"/>
      <c r="BL579" s="9"/>
      <c r="BM579" s="9"/>
      <c r="BN579" s="9"/>
    </row>
    <row r="580" spans="1:66" s="11" customFormat="1" ht="60">
      <c r="A580" s="145" t="s">
        <v>525</v>
      </c>
      <c r="B580" s="31" t="s">
        <v>1165</v>
      </c>
      <c r="C580" s="32">
        <v>50</v>
      </c>
      <c r="D580" s="32">
        <v>50</v>
      </c>
      <c r="E580" s="32">
        <f t="shared" si="108"/>
        <v>100</v>
      </c>
      <c r="F580" s="77" t="s">
        <v>1447</v>
      </c>
      <c r="G580" s="129" t="s">
        <v>64</v>
      </c>
      <c r="H580"/>
      <c r="I580" s="9"/>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c r="BI580" s="9"/>
      <c r="BJ580" s="9"/>
      <c r="BK580" s="9"/>
      <c r="BL580" s="9"/>
      <c r="BM580" s="9"/>
      <c r="BN580" s="9"/>
    </row>
    <row r="581" spans="1:66" s="11" customFormat="1" ht="45">
      <c r="A581" s="145" t="s">
        <v>526</v>
      </c>
      <c r="B581" s="31" t="s">
        <v>1166</v>
      </c>
      <c r="C581" s="32">
        <v>50</v>
      </c>
      <c r="D581" s="32">
        <v>50</v>
      </c>
      <c r="E581" s="32">
        <f t="shared" si="108"/>
        <v>100</v>
      </c>
      <c r="F581" s="77" t="s">
        <v>545</v>
      </c>
      <c r="G581" s="129" t="s">
        <v>1327</v>
      </c>
      <c r="H581"/>
      <c r="I581" s="9"/>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c r="BI581" s="9"/>
      <c r="BJ581" s="9"/>
      <c r="BK581" s="9"/>
      <c r="BL581" s="9"/>
      <c r="BM581" s="9"/>
      <c r="BN581" s="9"/>
    </row>
    <row r="582" spans="1:66" s="11" customFormat="1" ht="60">
      <c r="A582" s="145" t="s">
        <v>527</v>
      </c>
      <c r="B582" s="31" t="s">
        <v>1167</v>
      </c>
      <c r="C582" s="32">
        <v>100</v>
      </c>
      <c r="D582" s="32">
        <v>100</v>
      </c>
      <c r="E582" s="32">
        <f t="shared" si="108"/>
        <v>200</v>
      </c>
      <c r="F582" s="77" t="s">
        <v>1446</v>
      </c>
      <c r="G582" s="129" t="s">
        <v>60</v>
      </c>
      <c r="H582"/>
      <c r="I582" s="9"/>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c r="BI582" s="9"/>
      <c r="BJ582" s="9"/>
      <c r="BK582" s="9"/>
      <c r="BL582" s="9"/>
      <c r="BM582" s="9"/>
      <c r="BN582" s="9"/>
    </row>
    <row r="583" spans="1:66" s="11" customFormat="1" ht="90">
      <c r="A583" s="145" t="s">
        <v>528</v>
      </c>
      <c r="B583" s="31" t="s">
        <v>1168</v>
      </c>
      <c r="C583" s="32">
        <v>40</v>
      </c>
      <c r="D583" s="32">
        <v>40</v>
      </c>
      <c r="E583" s="32">
        <f t="shared" si="108"/>
        <v>80</v>
      </c>
      <c r="F583" s="77" t="s">
        <v>545</v>
      </c>
      <c r="G583" s="68" t="s">
        <v>1445</v>
      </c>
      <c r="H583"/>
      <c r="I583" s="9"/>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48"/>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c r="BI583" s="9"/>
      <c r="BJ583" s="9"/>
      <c r="BK583" s="9"/>
      <c r="BL583" s="9"/>
      <c r="BM583" s="9"/>
      <c r="BN583" s="9"/>
    </row>
    <row r="584" spans="1:66" s="11" customFormat="1" ht="45">
      <c r="A584" s="145" t="s">
        <v>529</v>
      </c>
      <c r="B584" s="31" t="s">
        <v>1169</v>
      </c>
      <c r="C584" s="32">
        <v>50</v>
      </c>
      <c r="D584" s="32">
        <v>50</v>
      </c>
      <c r="E584" s="32">
        <f t="shared" si="108"/>
        <v>100</v>
      </c>
      <c r="F584" s="77" t="s">
        <v>543</v>
      </c>
      <c r="G584" s="129" t="s">
        <v>64</v>
      </c>
      <c r="H584"/>
      <c r="I584" s="9"/>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c r="BI584" s="9"/>
      <c r="BJ584" s="9"/>
      <c r="BK584" s="9"/>
      <c r="BL584" s="9"/>
      <c r="BM584" s="9"/>
      <c r="BN584" s="9"/>
    </row>
    <row r="585" spans="1:66" s="10" customFormat="1" ht="45" customHeight="1">
      <c r="A585" s="148"/>
      <c r="B585" s="54" t="s">
        <v>1170</v>
      </c>
      <c r="C585" s="34">
        <f>SUM(C586:C587)</f>
        <v>135</v>
      </c>
      <c r="D585" s="34">
        <f>SUM(D586:D587)</f>
        <v>135</v>
      </c>
      <c r="E585" s="34">
        <f t="shared" ref="E585" si="109">SUM(E586:E587)</f>
        <v>270</v>
      </c>
      <c r="F585" s="79"/>
      <c r="G585" s="125"/>
      <c r="H585"/>
      <c r="I585" s="9"/>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48"/>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c r="BH585" s="9"/>
      <c r="BI585" s="9"/>
      <c r="BJ585" s="9"/>
      <c r="BK585" s="9"/>
      <c r="BL585" s="9"/>
      <c r="BM585" s="9"/>
      <c r="BN585" s="9"/>
    </row>
    <row r="586" spans="1:66" s="11" customFormat="1" ht="90">
      <c r="A586" s="145" t="s">
        <v>530</v>
      </c>
      <c r="B586" s="31" t="s">
        <v>1171</v>
      </c>
      <c r="C586" s="32">
        <v>75</v>
      </c>
      <c r="D586" s="32">
        <v>75</v>
      </c>
      <c r="E586" s="32">
        <f>SUM(C586:D586)</f>
        <v>150</v>
      </c>
      <c r="F586" s="77" t="s">
        <v>545</v>
      </c>
      <c r="G586" s="68" t="s">
        <v>1353</v>
      </c>
      <c r="H586"/>
      <c r="I586" s="9"/>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48"/>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c r="BH586" s="9"/>
      <c r="BI586" s="9"/>
      <c r="BJ586" s="9"/>
      <c r="BK586" s="9"/>
      <c r="BL586" s="9"/>
      <c r="BM586" s="9"/>
      <c r="BN586" s="9"/>
    </row>
    <row r="587" spans="1:66" s="11" customFormat="1" ht="90">
      <c r="A587" s="145" t="s">
        <v>531</v>
      </c>
      <c r="B587" s="31" t="s">
        <v>1172</v>
      </c>
      <c r="C587" s="32">
        <v>60</v>
      </c>
      <c r="D587" s="32">
        <v>60</v>
      </c>
      <c r="E587" s="32">
        <f>SUM(C587:D587)</f>
        <v>120</v>
      </c>
      <c r="F587" s="77" t="s">
        <v>1400</v>
      </c>
      <c r="G587" s="68" t="s">
        <v>1354</v>
      </c>
      <c r="H587"/>
      <c r="I587" s="9"/>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c r="AG587" s="48"/>
      <c r="AH587" s="48"/>
      <c r="AI587" s="48"/>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c r="BH587" s="9"/>
      <c r="BI587" s="9"/>
      <c r="BJ587" s="9"/>
      <c r="BK587" s="9"/>
      <c r="BL587" s="9"/>
      <c r="BM587" s="9"/>
      <c r="BN587" s="9"/>
    </row>
  </sheetData>
  <autoFilter ref="A4:G587">
    <filterColumn colId="0" showButton="0"/>
    <filterColumn colId="1" showButton="0"/>
    <filterColumn colId="2" showButton="0"/>
    <filterColumn colId="3" showButton="0"/>
    <filterColumn colId="4" showButton="0"/>
    <filterColumn colId="6" showButton="0"/>
  </autoFilter>
  <mergeCells count="2">
    <mergeCell ref="F2:G2"/>
    <mergeCell ref="F3:G3"/>
  </mergeCells>
  <pageMargins left="0.7" right="0.7" top="0.75" bottom="0.75" header="0.3" footer="0.3"/>
  <pageSetup scale="53" fitToHeight="0" orientation="portrait" horizontalDpi="300" verticalDpi="300" r:id="rId1"/>
  <rowBreaks count="1" manualBreakCount="1">
    <brk id="56" max="6" man="1"/>
  </rowBreaks>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N46"/>
  <sheetViews>
    <sheetView rightToLeft="1" topLeftCell="A10" zoomScale="70" zoomScaleNormal="70" workbookViewId="0">
      <selection activeCell="L49" sqref="L49"/>
    </sheetView>
  </sheetViews>
  <sheetFormatPr defaultRowHeight="14.25"/>
  <cols>
    <col min="1" max="1" width="10" style="23" customWidth="1"/>
    <col min="2" max="2" width="34.25" customWidth="1"/>
    <col min="3" max="3" width="12.375" customWidth="1"/>
    <col min="4" max="4" width="13.125" customWidth="1"/>
    <col min="5" max="5" width="10.375" customWidth="1"/>
    <col min="7" max="7" width="26.375" customWidth="1"/>
    <col min="8" max="8" width="9.25" customWidth="1"/>
    <col min="9" max="9" width="22.75" customWidth="1"/>
    <col min="10" max="10" width="11.75" customWidth="1"/>
    <col min="11" max="12" width="11" customWidth="1"/>
    <col min="13" max="14" width="10.75" customWidth="1"/>
  </cols>
  <sheetData>
    <row r="1" spans="1:14" ht="21">
      <c r="A1" s="105" t="s">
        <v>558</v>
      </c>
      <c r="B1" s="107" t="s">
        <v>41</v>
      </c>
      <c r="C1" s="103" t="s">
        <v>33</v>
      </c>
      <c r="D1" s="103" t="s">
        <v>34</v>
      </c>
      <c r="E1" s="104" t="s">
        <v>37</v>
      </c>
      <c r="F1" s="52"/>
      <c r="H1" s="112" t="s">
        <v>558</v>
      </c>
      <c r="I1" s="106" t="s">
        <v>41</v>
      </c>
      <c r="J1" s="103" t="s">
        <v>33</v>
      </c>
      <c r="K1" s="103" t="s">
        <v>34</v>
      </c>
      <c r="L1" s="104" t="s">
        <v>37</v>
      </c>
      <c r="M1" s="103" t="s">
        <v>653</v>
      </c>
      <c r="N1" s="103" t="s">
        <v>654</v>
      </c>
    </row>
    <row r="2" spans="1:14" ht="18.75">
      <c r="A2" s="108" t="s">
        <v>546</v>
      </c>
      <c r="B2" s="109" t="s">
        <v>39</v>
      </c>
      <c r="C2" s="97">
        <f>MAX!D2</f>
        <v>5690</v>
      </c>
      <c r="D2" s="98">
        <f>MAX!E2</f>
        <v>5350</v>
      </c>
      <c r="E2" s="99">
        <f>MAX!F2</f>
        <v>11040</v>
      </c>
      <c r="F2" s="52"/>
      <c r="H2" s="108" t="s">
        <v>546</v>
      </c>
      <c r="I2" s="109" t="s">
        <v>39</v>
      </c>
      <c r="J2" s="97">
        <f>'Bahram Petrochimical'!C5</f>
        <v>2767</v>
      </c>
      <c r="K2" s="98">
        <f>'Bahram Petrochimical'!D5</f>
        <v>2702</v>
      </c>
      <c r="L2" s="99">
        <f>'Bahram Petrochimical'!E5</f>
        <v>5469</v>
      </c>
      <c r="M2" s="97">
        <f>SUMIF('Bahram Petrochimical'!C7:C104,"NA",MAX!D4:D101)</f>
        <v>370</v>
      </c>
      <c r="N2" s="98">
        <f>SUMIF('Bahram Petrochimical'!D7:D104,"NA",MAX!E4:E101)</f>
        <v>130</v>
      </c>
    </row>
    <row r="3" spans="1:14" ht="18.75">
      <c r="A3" s="108" t="s">
        <v>547</v>
      </c>
      <c r="B3" s="109" t="s">
        <v>40</v>
      </c>
      <c r="C3" s="97">
        <f>MAX!D102</f>
        <v>3915</v>
      </c>
      <c r="D3" s="98">
        <f>MAX!E102</f>
        <v>2590</v>
      </c>
      <c r="E3" s="99">
        <f>MAX!F102</f>
        <v>6505</v>
      </c>
      <c r="F3" s="52"/>
      <c r="H3" s="108" t="s">
        <v>547</v>
      </c>
      <c r="I3" s="109" t="s">
        <v>40</v>
      </c>
      <c r="J3" s="97">
        <f>'Bahram Petrochimical'!C105</f>
        <v>1345</v>
      </c>
      <c r="K3" s="98">
        <f>'Bahram Petrochimical'!D105</f>
        <v>690</v>
      </c>
      <c r="L3" s="99">
        <f>'Bahram Petrochimical'!E105</f>
        <v>2035</v>
      </c>
      <c r="M3" s="97">
        <f>SUMIF('Bahram Petrochimical'!C107:C170,"NA",MAX!D104:D167)</f>
        <v>25</v>
      </c>
      <c r="N3" s="98">
        <f>SUMIF('Bahram Petrochimical'!D107:D170,"NA",MAX!E104:E167)</f>
        <v>25</v>
      </c>
    </row>
    <row r="4" spans="1:14" ht="18.75">
      <c r="A4" s="108" t="s">
        <v>548</v>
      </c>
      <c r="B4" s="109" t="s">
        <v>42</v>
      </c>
      <c r="C4" s="97">
        <f>MAX!D168</f>
        <v>5020</v>
      </c>
      <c r="D4" s="98">
        <f>MAX!E168</f>
        <v>4060</v>
      </c>
      <c r="E4" s="99">
        <f>MAX!F168</f>
        <v>9080</v>
      </c>
      <c r="F4" s="52"/>
      <c r="H4" s="108" t="s">
        <v>548</v>
      </c>
      <c r="I4" s="109" t="s">
        <v>42</v>
      </c>
      <c r="J4" s="97">
        <f>'Bahram Petrochimical'!C171</f>
        <v>2435</v>
      </c>
      <c r="K4" s="98">
        <f>'Bahram Petrochimical'!D171</f>
        <v>1730</v>
      </c>
      <c r="L4" s="99">
        <f>'Bahram Petrochimical'!E171</f>
        <v>4165</v>
      </c>
      <c r="M4" s="97">
        <f>SUMIF('Bahram Petrochimical'!C173:C235,"NA",MAX!D170:D232)</f>
        <v>770</v>
      </c>
      <c r="N4" s="98">
        <f>SUMIF('Bahram Petrochimical'!D173:D235,"NA",MAX!E170:E232)</f>
        <v>670</v>
      </c>
    </row>
    <row r="5" spans="1:14" ht="18.75">
      <c r="A5" s="108" t="s">
        <v>549</v>
      </c>
      <c r="B5" s="109" t="s">
        <v>43</v>
      </c>
      <c r="C5" s="97">
        <f>MAX!D233</f>
        <v>1970</v>
      </c>
      <c r="D5" s="98">
        <f>MAX!E233</f>
        <v>1605</v>
      </c>
      <c r="E5" s="99">
        <f>MAX!F233</f>
        <v>3575</v>
      </c>
      <c r="F5" s="52"/>
      <c r="H5" s="108" t="s">
        <v>549</v>
      </c>
      <c r="I5" s="109" t="s">
        <v>43</v>
      </c>
      <c r="J5" s="97">
        <f>'Bahram Petrochimical'!C236</f>
        <v>810</v>
      </c>
      <c r="K5" s="98">
        <f>'Bahram Petrochimical'!D236</f>
        <v>630</v>
      </c>
      <c r="L5" s="99">
        <f>'Bahram Petrochimical'!E236</f>
        <v>1440</v>
      </c>
      <c r="M5" s="97">
        <f>SUMIF('Bahram Petrochimical'!C238:C268,"NA",MAX!D235:D265)</f>
        <v>690</v>
      </c>
      <c r="N5" s="98">
        <f>SUMIF('Bahram Petrochimical'!D238:D268,"NA",MAX!E235:E265)</f>
        <v>665</v>
      </c>
    </row>
    <row r="6" spans="1:14" ht="18.75">
      <c r="A6" s="108" t="s">
        <v>550</v>
      </c>
      <c r="B6" s="109" t="s">
        <v>44</v>
      </c>
      <c r="C6" s="97">
        <f>MAX!D266</f>
        <v>1780</v>
      </c>
      <c r="D6" s="98">
        <f>MAX!E266</f>
        <v>1060</v>
      </c>
      <c r="E6" s="99">
        <f>MAX!F266</f>
        <v>2840</v>
      </c>
      <c r="F6" s="52"/>
      <c r="H6" s="108" t="s">
        <v>550</v>
      </c>
      <c r="I6" s="109" t="s">
        <v>44</v>
      </c>
      <c r="J6" s="97">
        <f>'Bahram Petrochimical'!C269</f>
        <v>750</v>
      </c>
      <c r="K6" s="98">
        <f>'Bahram Petrochimical'!D269</f>
        <v>280</v>
      </c>
      <c r="L6" s="99">
        <f>'Bahram Petrochimical'!E269</f>
        <v>1030</v>
      </c>
      <c r="M6" s="97">
        <f>SUMIF('Bahram Petrochimical'!C271:C302,"NA",MAX!D268:D299)</f>
        <v>380</v>
      </c>
      <c r="N6" s="98">
        <f>SUMIF('Bahram Petrochimical'!D271:D302,"NA",MAX!E268:E299)</f>
        <v>540</v>
      </c>
    </row>
    <row r="7" spans="1:14" ht="18.75">
      <c r="A7" s="108" t="s">
        <v>551</v>
      </c>
      <c r="B7" s="109" t="s">
        <v>45</v>
      </c>
      <c r="C7" s="97">
        <f>MAX!D300</f>
        <v>8180</v>
      </c>
      <c r="D7" s="98">
        <f>MAX!E300</f>
        <v>2270</v>
      </c>
      <c r="E7" s="99">
        <f>MAX!F300</f>
        <v>10450</v>
      </c>
      <c r="F7" s="52"/>
      <c r="H7" s="108" t="s">
        <v>551</v>
      </c>
      <c r="I7" s="109" t="s">
        <v>45</v>
      </c>
      <c r="J7" s="97">
        <f>'Bahram Petrochimical'!C303</f>
        <v>6565</v>
      </c>
      <c r="K7" s="98">
        <f>'Bahram Petrochimical'!D303</f>
        <v>1335</v>
      </c>
      <c r="L7" s="99">
        <f>'Bahram Petrochimical'!E303</f>
        <v>7900</v>
      </c>
      <c r="M7" s="97">
        <f>SUMIF('Bahram Petrochimical'!C305:C389,"NA",MAX!D302:D386)</f>
        <v>635</v>
      </c>
      <c r="N7" s="98">
        <f>SUMIF('Bahram Petrochimical'!D305:D389,"NA",MAX!E302:E386)</f>
        <v>235</v>
      </c>
    </row>
    <row r="8" spans="1:14" ht="18.75">
      <c r="A8" s="108" t="s">
        <v>552</v>
      </c>
      <c r="B8" s="109" t="s">
        <v>46</v>
      </c>
      <c r="C8" s="97">
        <f>MAX!D387</f>
        <v>2880</v>
      </c>
      <c r="D8" s="98">
        <f>MAX!E387</f>
        <v>0</v>
      </c>
      <c r="E8" s="99">
        <f>MAX!F387</f>
        <v>2880</v>
      </c>
      <c r="F8" s="52"/>
      <c r="H8" s="108" t="s">
        <v>552</v>
      </c>
      <c r="I8" s="109" t="s">
        <v>46</v>
      </c>
      <c r="J8" s="97">
        <f>'Bahram Petrochimical'!C390</f>
        <v>1835</v>
      </c>
      <c r="K8" s="98">
        <f>'Bahram Petrochimical'!D390</f>
        <v>0</v>
      </c>
      <c r="L8" s="99">
        <f>'Bahram Petrochimical'!E390</f>
        <v>1835</v>
      </c>
      <c r="M8" s="97">
        <f>SUMIF('Bahram Petrochimical'!C392:C437,"NA",MAX!D389:D434)</f>
        <v>360</v>
      </c>
      <c r="N8" s="98">
        <f>SUMIF('Bahram Petrochimical'!D392:D437,"NA",MAX!E389:E434)</f>
        <v>0</v>
      </c>
    </row>
    <row r="9" spans="1:14" ht="18.75">
      <c r="A9" s="108" t="s">
        <v>553</v>
      </c>
      <c r="B9" s="109" t="s">
        <v>47</v>
      </c>
      <c r="C9" s="97">
        <f>MAX!D435</f>
        <v>820</v>
      </c>
      <c r="D9" s="98">
        <f>MAX!E435</f>
        <v>0</v>
      </c>
      <c r="E9" s="99">
        <f>MAX!F435</f>
        <v>820</v>
      </c>
      <c r="F9" s="52"/>
      <c r="H9" s="108" t="s">
        <v>553</v>
      </c>
      <c r="I9" s="109" t="s">
        <v>47</v>
      </c>
      <c r="J9" s="97">
        <f>'Bahram Petrochimical'!C438</f>
        <v>630</v>
      </c>
      <c r="K9" s="98">
        <f>'Bahram Petrochimical'!D438</f>
        <v>0</v>
      </c>
      <c r="L9" s="99">
        <f>'Bahram Petrochimical'!E438</f>
        <v>630</v>
      </c>
      <c r="M9" s="97">
        <f>SUMIF('Bahram Petrochimical'!C440:C457,"NA",MAX!D437:D454)</f>
        <v>20</v>
      </c>
      <c r="N9" s="98">
        <f>SUMIF('Bahram Petrochimical'!D440:D457,"NA",MAX!E437:E454)</f>
        <v>0</v>
      </c>
    </row>
    <row r="10" spans="1:14" ht="18.75">
      <c r="A10" s="108" t="s">
        <v>554</v>
      </c>
      <c r="B10" s="109" t="s">
        <v>48</v>
      </c>
      <c r="C10" s="97">
        <f>MAX!D455</f>
        <v>4000</v>
      </c>
      <c r="D10" s="98">
        <f>MAX!E455</f>
        <v>1610</v>
      </c>
      <c r="E10" s="99">
        <f>MAX!F455</f>
        <v>5610</v>
      </c>
      <c r="F10" s="52"/>
      <c r="H10" s="108" t="s">
        <v>554</v>
      </c>
      <c r="I10" s="109" t="s">
        <v>48</v>
      </c>
      <c r="J10" s="97">
        <f>'Bahram Petrochimical'!C458</f>
        <v>2970</v>
      </c>
      <c r="K10" s="98">
        <f>'Bahram Petrochimical'!D458</f>
        <v>660</v>
      </c>
      <c r="L10" s="99">
        <f>'Bahram Petrochimical'!E458</f>
        <v>3630</v>
      </c>
      <c r="M10" s="97">
        <f>SUMIF('Bahram Petrochimical'!C460:C489,"NA",MAX!D457:D486)</f>
        <v>20</v>
      </c>
      <c r="N10" s="98">
        <f>SUMIF('Bahram Petrochimical'!D460:D489,"NA",MAX!E457:E486)</f>
        <v>0</v>
      </c>
    </row>
    <row r="11" spans="1:14" ht="18.75">
      <c r="A11" s="108" t="s">
        <v>555</v>
      </c>
      <c r="B11" s="109" t="s">
        <v>49</v>
      </c>
      <c r="C11" s="97">
        <f>MAX!D487</f>
        <v>1610</v>
      </c>
      <c r="D11" s="98">
        <f>MAX!E487</f>
        <v>1320</v>
      </c>
      <c r="E11" s="99">
        <f>MAX!F487</f>
        <v>2930</v>
      </c>
      <c r="F11" s="52"/>
      <c r="H11" s="108" t="s">
        <v>555</v>
      </c>
      <c r="I11" s="109" t="s">
        <v>49</v>
      </c>
      <c r="J11" s="97">
        <f>'Bahram Petrochimical'!C490</f>
        <v>1063</v>
      </c>
      <c r="K11" s="98">
        <f>'Bahram Petrochimical'!D490</f>
        <v>818</v>
      </c>
      <c r="L11" s="99">
        <f>'Bahram Petrochimical'!E490</f>
        <v>1881</v>
      </c>
      <c r="M11" s="97">
        <f>SUMIF('Bahram Petrochimical'!C492:C536,"NA",MAX!D489:D533)</f>
        <v>140</v>
      </c>
      <c r="N11" s="98">
        <f>SUMIF('Bahram Petrochimical'!D492:D536,"NA",MAX!E489:E533)</f>
        <v>140</v>
      </c>
    </row>
    <row r="12" spans="1:14" ht="18.75">
      <c r="A12" s="108" t="s">
        <v>556</v>
      </c>
      <c r="B12" s="109" t="s">
        <v>617</v>
      </c>
      <c r="C12" s="97">
        <f>MAX!D534</f>
        <v>1785</v>
      </c>
      <c r="D12" s="98">
        <f>MAX!E534</f>
        <v>5860</v>
      </c>
      <c r="E12" s="99">
        <f>MAX!F534</f>
        <v>7645</v>
      </c>
      <c r="F12" s="52"/>
      <c r="H12" s="108" t="s">
        <v>556</v>
      </c>
      <c r="I12" s="109" t="s">
        <v>617</v>
      </c>
      <c r="J12" s="97">
        <f>'Bahram Petrochimical'!C537</f>
        <v>1265</v>
      </c>
      <c r="K12" s="98">
        <f>'Bahram Petrochimical'!D537</f>
        <v>2820</v>
      </c>
      <c r="L12" s="99">
        <f>'Bahram Petrochimical'!E537</f>
        <v>4085</v>
      </c>
      <c r="M12" s="97">
        <f>SUMIF('Bahram Petrochimical'!C539:C569,"NA",MAX!D536:D566)</f>
        <v>210</v>
      </c>
      <c r="N12" s="98">
        <f>SUMIF('Bahram Petrochimical'!D539:D569,"NA",MAX!E536:E566)</f>
        <v>1190</v>
      </c>
    </row>
    <row r="13" spans="1:14" ht="18.75">
      <c r="A13" s="108" t="s">
        <v>557</v>
      </c>
      <c r="B13" s="110" t="s">
        <v>570</v>
      </c>
      <c r="C13" s="97">
        <f>MAX!D567</f>
        <v>1545</v>
      </c>
      <c r="D13" s="98">
        <f>MAX!E567</f>
        <v>1585</v>
      </c>
      <c r="E13" s="99">
        <f>MAX!F567</f>
        <v>3130</v>
      </c>
      <c r="F13" s="52"/>
      <c r="H13" s="108" t="s">
        <v>557</v>
      </c>
      <c r="I13" s="110" t="s">
        <v>570</v>
      </c>
      <c r="J13" s="97">
        <f>'Bahram Petrochimical'!C570</f>
        <v>1455</v>
      </c>
      <c r="K13" s="98">
        <f>'Bahram Petrochimical'!D570</f>
        <v>1455</v>
      </c>
      <c r="L13" s="99">
        <f>'Bahram Petrochimical'!E570</f>
        <v>2910</v>
      </c>
      <c r="M13" s="97">
        <f>SUMIF('Bahram Petrochimical'!C572:C587,"NA",MAX!D569:D584)</f>
        <v>0</v>
      </c>
      <c r="N13" s="98">
        <f>SUMIF('Bahram Petrochimical'!D572:D587,"NA",MAX!E569:E584)</f>
        <v>0</v>
      </c>
    </row>
    <row r="14" spans="1:14" ht="18.75">
      <c r="A14" s="111"/>
      <c r="B14" s="111"/>
      <c r="C14" s="100">
        <f>SUM(C2:C13)</f>
        <v>39195</v>
      </c>
      <c r="D14" s="100">
        <f>SUM(D2:D13)</f>
        <v>27310</v>
      </c>
      <c r="E14" s="100">
        <f>SUM(E2:E13)</f>
        <v>66505</v>
      </c>
      <c r="F14" s="52"/>
      <c r="H14" s="113"/>
      <c r="I14" s="110" t="s">
        <v>1328</v>
      </c>
      <c r="J14" s="100">
        <f>SUM(J2:J13)</f>
        <v>23890</v>
      </c>
      <c r="K14" s="100">
        <f>SUM(K2:K13)</f>
        <v>13120</v>
      </c>
      <c r="L14" s="100">
        <f>SUM(L2:L13)</f>
        <v>37010</v>
      </c>
      <c r="M14" s="100">
        <v>0</v>
      </c>
      <c r="N14" s="100">
        <v>0</v>
      </c>
    </row>
    <row r="15" spans="1:14" ht="18.75">
      <c r="A15"/>
      <c r="F15" s="52"/>
      <c r="H15" s="113"/>
      <c r="I15" s="110" t="s">
        <v>1329</v>
      </c>
      <c r="J15" s="101"/>
      <c r="K15" s="101"/>
      <c r="L15" s="100">
        <f>N15+M15</f>
        <v>7215</v>
      </c>
      <c r="M15" s="100">
        <f>SUM(M2:M14)</f>
        <v>3620</v>
      </c>
      <c r="N15" s="100">
        <f>SUM(N2:N14)</f>
        <v>3595</v>
      </c>
    </row>
    <row r="16" spans="1:14" ht="21">
      <c r="A16"/>
      <c r="F16" s="52"/>
      <c r="H16" s="113"/>
      <c r="I16" s="123" t="s">
        <v>1330</v>
      </c>
      <c r="J16" s="124">
        <f>((M15*J22)/100)+J14</f>
        <v>26320.971187631763</v>
      </c>
      <c r="K16" s="124">
        <f>((N15*K22)/100)+K14</f>
        <v>15108.88467214843</v>
      </c>
      <c r="L16" s="124">
        <f>K16+J16</f>
        <v>41429.855859780189</v>
      </c>
      <c r="M16" s="102"/>
      <c r="N16" s="102"/>
    </row>
    <row r="17" spans="1:14" ht="25.5" customHeight="1">
      <c r="A17"/>
      <c r="F17" s="52"/>
      <c r="H17" s="181" t="s">
        <v>1390</v>
      </c>
      <c r="I17" s="181"/>
      <c r="J17" s="181"/>
      <c r="K17" s="181"/>
      <c r="L17" s="181"/>
      <c r="M17" s="181"/>
      <c r="N17" s="181"/>
    </row>
    <row r="18" spans="1:14" ht="14.25" customHeight="1">
      <c r="A18"/>
      <c r="F18" s="52"/>
    </row>
    <row r="19" spans="1:14" ht="14.25" customHeight="1">
      <c r="A19"/>
      <c r="C19" s="20" t="s">
        <v>33</v>
      </c>
      <c r="D19" s="20" t="s">
        <v>34</v>
      </c>
      <c r="F19" s="52"/>
      <c r="J19" s="172" t="s">
        <v>651</v>
      </c>
      <c r="K19" s="173"/>
      <c r="L19" s="174"/>
      <c r="M19" s="96"/>
    </row>
    <row r="20" spans="1:14" ht="22.5" customHeight="1">
      <c r="A20"/>
      <c r="C20" s="21">
        <f>C14</f>
        <v>39195</v>
      </c>
      <c r="D20" s="21">
        <f>D14</f>
        <v>27310</v>
      </c>
      <c r="F20" s="52"/>
      <c r="J20" s="175"/>
      <c r="K20" s="176"/>
      <c r="L20" s="177"/>
      <c r="M20" s="96"/>
    </row>
    <row r="21" spans="1:14" ht="35.25" customHeight="1">
      <c r="A21"/>
      <c r="C21" s="21">
        <v>25570</v>
      </c>
      <c r="D21" s="21">
        <v>20625</v>
      </c>
      <c r="F21" s="52"/>
      <c r="J21" s="25" t="s">
        <v>33</v>
      </c>
      <c r="K21" s="26" t="s">
        <v>34</v>
      </c>
      <c r="L21" s="27" t="s">
        <v>37</v>
      </c>
    </row>
    <row r="22" spans="1:14" ht="32.25" customHeight="1">
      <c r="A22"/>
      <c r="C22" s="22">
        <f>(C20/C21)* 100</f>
        <v>153.2850997262417</v>
      </c>
      <c r="D22" s="22">
        <f t="shared" ref="D22" si="0">(D20/D21)* 100</f>
        <v>132.41212121212121</v>
      </c>
      <c r="J22" s="114">
        <f>J14/(C14-M15)*100</f>
        <v>67.153900210822201</v>
      </c>
      <c r="K22" s="115">
        <f>K14/(D14-N15)*100</f>
        <v>55.323634830276191</v>
      </c>
      <c r="L22" s="116">
        <f>L14/(E14-L15)*100</f>
        <v>62.421993590824762</v>
      </c>
    </row>
    <row r="23" spans="1:14" ht="14.25" customHeight="1">
      <c r="A23"/>
      <c r="C23" s="22" t="s">
        <v>33</v>
      </c>
      <c r="D23" s="22" t="s">
        <v>34</v>
      </c>
      <c r="J23" s="12"/>
      <c r="K23" s="12"/>
      <c r="L23" s="12"/>
      <c r="M23" s="12"/>
      <c r="N23" s="12"/>
    </row>
    <row r="24" spans="1:14" ht="14.25" customHeight="1">
      <c r="A24"/>
      <c r="C24" s="22">
        <f>C22</f>
        <v>153.2850997262417</v>
      </c>
      <c r="D24" s="22">
        <f t="shared" ref="D24" si="1">D22</f>
        <v>132.41212121212121</v>
      </c>
      <c r="J24" s="178" t="s">
        <v>646</v>
      </c>
      <c r="K24" s="179"/>
      <c r="L24" s="180"/>
    </row>
    <row r="25" spans="1:14" ht="39">
      <c r="A25"/>
      <c r="J25" s="121" t="s">
        <v>647</v>
      </c>
      <c r="K25" s="121" t="s">
        <v>648</v>
      </c>
      <c r="L25" s="122" t="s">
        <v>649</v>
      </c>
    </row>
    <row r="26" spans="1:14" ht="18.75">
      <c r="A26"/>
      <c r="J26" s="117" t="s">
        <v>584</v>
      </c>
      <c r="K26" s="118">
        <v>200</v>
      </c>
      <c r="L26" s="120">
        <f>'Bahram Petrochimical'!C117</f>
        <v>0</v>
      </c>
    </row>
    <row r="27" spans="1:14" ht="18.75">
      <c r="A27"/>
      <c r="J27" s="117" t="s">
        <v>586</v>
      </c>
      <c r="K27" s="118">
        <v>400</v>
      </c>
      <c r="L27" s="120">
        <f>'Bahram Petrochimical'!C142</f>
        <v>0</v>
      </c>
    </row>
    <row r="28" spans="1:14" ht="18" customHeight="1">
      <c r="A28"/>
      <c r="J28" s="117" t="s">
        <v>597</v>
      </c>
      <c r="K28" s="118">
        <v>250</v>
      </c>
      <c r="L28" s="120">
        <f>'Bahram Petrochimical'!C143</f>
        <v>0</v>
      </c>
    </row>
    <row r="29" spans="1:14" ht="18.75">
      <c r="A29"/>
      <c r="J29" s="117" t="s">
        <v>587</v>
      </c>
      <c r="K29" s="118">
        <v>200</v>
      </c>
      <c r="L29" s="120">
        <f>'Bahram Petrochimical'!C160</f>
        <v>0</v>
      </c>
    </row>
    <row r="30" spans="1:14" ht="18.75">
      <c r="A30"/>
      <c r="J30" s="117" t="s">
        <v>598</v>
      </c>
      <c r="K30" s="118">
        <v>300</v>
      </c>
      <c r="L30" s="120">
        <f>'Bahram Petrochimical'!C161</f>
        <v>300</v>
      </c>
    </row>
    <row r="31" spans="1:14" ht="18.75">
      <c r="J31" s="117" t="s">
        <v>575</v>
      </c>
      <c r="K31" s="118">
        <v>160</v>
      </c>
      <c r="L31" s="120">
        <f>'Bahram Petrochimical'!C319</f>
        <v>160</v>
      </c>
    </row>
    <row r="32" spans="1:14" ht="18.75">
      <c r="J32" s="117" t="s">
        <v>588</v>
      </c>
      <c r="K32" s="118">
        <v>1000</v>
      </c>
      <c r="L32" s="120">
        <f>'Bahram Petrochimical'!C320</f>
        <v>1000</v>
      </c>
    </row>
    <row r="33" spans="10:14" ht="18.75">
      <c r="J33" s="117" t="s">
        <v>589</v>
      </c>
      <c r="K33" s="118">
        <v>1000</v>
      </c>
      <c r="L33" s="120">
        <f>'Bahram Petrochimical'!C321</f>
        <v>1000</v>
      </c>
    </row>
    <row r="34" spans="10:14" ht="18.75">
      <c r="J34" s="117" t="s">
        <v>590</v>
      </c>
      <c r="K34" s="118">
        <v>200</v>
      </c>
      <c r="L34" s="120">
        <f>'Bahram Petrochimical'!C322</f>
        <v>200</v>
      </c>
    </row>
    <row r="35" spans="10:14" ht="18.75">
      <c r="J35" s="117" t="s">
        <v>591</v>
      </c>
      <c r="K35" s="118">
        <v>160</v>
      </c>
      <c r="L35" s="120">
        <f>'Bahram Petrochimical'!C323</f>
        <v>160</v>
      </c>
    </row>
    <row r="36" spans="10:14" ht="18.75">
      <c r="J36" s="117" t="s">
        <v>592</v>
      </c>
      <c r="K36" s="118">
        <v>800</v>
      </c>
      <c r="L36" s="120">
        <f>'Bahram Petrochimical'!C324</f>
        <v>800</v>
      </c>
    </row>
    <row r="37" spans="10:14" ht="18.75">
      <c r="J37" s="117" t="s">
        <v>593</v>
      </c>
      <c r="K37" s="118">
        <v>250</v>
      </c>
      <c r="L37" s="120">
        <f>'Bahram Petrochimical'!C325</f>
        <v>250</v>
      </c>
    </row>
    <row r="38" spans="10:14" ht="18.75">
      <c r="J38" s="117" t="s">
        <v>594</v>
      </c>
      <c r="K38" s="118">
        <v>200</v>
      </c>
      <c r="L38" s="120" t="str">
        <f>'Bahram Petrochimical'!C326</f>
        <v>NA</v>
      </c>
    </row>
    <row r="39" spans="10:14" ht="18.75">
      <c r="J39" s="117" t="s">
        <v>595</v>
      </c>
      <c r="K39" s="118">
        <v>180</v>
      </c>
      <c r="L39" s="120">
        <f>'Bahram Petrochimical'!C327</f>
        <v>180</v>
      </c>
    </row>
    <row r="40" spans="10:14" ht="18.75">
      <c r="J40" s="117" t="s">
        <v>596</v>
      </c>
      <c r="K40" s="118">
        <v>180</v>
      </c>
      <c r="L40" s="120">
        <f>'Bahram Petrochimical'!C328</f>
        <v>120</v>
      </c>
    </row>
    <row r="41" spans="10:14" ht="18.75">
      <c r="J41" s="117" t="s">
        <v>613</v>
      </c>
      <c r="K41" s="118">
        <v>160</v>
      </c>
      <c r="L41" s="120">
        <f>'Bahram Petrochimical'!C329</f>
        <v>160</v>
      </c>
    </row>
    <row r="42" spans="10:14" ht="18.75">
      <c r="J42" s="117" t="s">
        <v>615</v>
      </c>
      <c r="K42" s="118">
        <v>400</v>
      </c>
      <c r="L42" s="120">
        <f>'Bahram Petrochimical'!C330</f>
        <v>400</v>
      </c>
    </row>
    <row r="43" spans="10:14" ht="18.75">
      <c r="J43" s="119" t="s">
        <v>650</v>
      </c>
      <c r="K43" s="119">
        <f>SUM(K26:K42)</f>
        <v>6040</v>
      </c>
      <c r="L43" s="119">
        <f>SUM(L26:L42)</f>
        <v>4730</v>
      </c>
    </row>
    <row r="44" spans="10:14">
      <c r="J44" s="12"/>
      <c r="K44" s="12"/>
      <c r="L44" s="12"/>
      <c r="M44" s="12"/>
    </row>
    <row r="45" spans="10:14">
      <c r="J45" s="12"/>
      <c r="K45" s="12"/>
      <c r="L45" s="12"/>
      <c r="M45" s="12"/>
      <c r="N45" s="12"/>
    </row>
    <row r="46" spans="10:14">
      <c r="J46" s="12"/>
      <c r="K46" s="12"/>
      <c r="L46" s="12"/>
      <c r="M46" s="12"/>
      <c r="N46" s="12"/>
    </row>
  </sheetData>
  <mergeCells count="3">
    <mergeCell ref="J19:L20"/>
    <mergeCell ref="J24:L24"/>
    <mergeCell ref="H17:N17"/>
  </mergeCells>
  <pageMargins left="0.70866141732283461" right="0.70866141732283461" top="0.74803149606299213" bottom="0" header="0.31496062992125984" footer="0.31496062992125984"/>
  <pageSetup paperSize="8" scale="85" orientation="landscape" horizont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EC00A8A4-1B59-410D-B0A2-E1318467235D}">
  <ds:schemaRefs>
    <ds:schemaRef ds:uri="http://schemas.microsoft.com/PowerBIAddIn"/>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MAX</vt:lpstr>
      <vt:lpstr>Bahram Petrochimical</vt:lpstr>
      <vt:lpstr>Analyze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800959</dc:creator>
  <cp:lastModifiedBy>Motmaen Store</cp:lastModifiedBy>
  <cp:lastPrinted>2020-05-01T07:44:18Z</cp:lastPrinted>
  <dcterms:created xsi:type="dcterms:W3CDTF">2017-02-21T03:54:25Z</dcterms:created>
  <dcterms:modified xsi:type="dcterms:W3CDTF">2020-06-20T12:55:01Z</dcterms:modified>
</cp:coreProperties>
</file>